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952" activeTab="0"/>
  </bookViews>
  <sheets>
    <sheet name="Studia stacjonarne I stopni sem" sheetId="1" r:id="rId1"/>
    <sheet name="Studia stacjonarne II stop. GW" sheetId="2" r:id="rId2"/>
    <sheet name="Studia stacjonarne II stop. IM" sheetId="3" r:id="rId3"/>
  </sheets>
  <definedNames>
    <definedName name="_xlnm.Print_Area" localSheetId="0">'Studia stacjonarne I stopni sem'!$A$1:$W$78</definedName>
    <definedName name="_xlnm.Print_Area" localSheetId="1">'Studia stacjonarne II stop. GW'!$A$1:$N$59</definedName>
    <definedName name="_xlnm.Print_Area" localSheetId="2">'Studia stacjonarne II stop. IM'!$A$1:$N$59</definedName>
  </definedNames>
  <calcPr fullCalcOnLoad="1"/>
</workbook>
</file>

<file path=xl/sharedStrings.xml><?xml version="1.0" encoding="utf-8"?>
<sst xmlns="http://schemas.openxmlformats.org/spreadsheetml/2006/main" count="626" uniqueCount="221">
  <si>
    <t>L.p.</t>
  </si>
  <si>
    <t>Nazwa przedmiotu</t>
  </si>
  <si>
    <t>Forma zaliczenia</t>
  </si>
  <si>
    <t>Liczba godzin</t>
  </si>
  <si>
    <t>w.</t>
  </si>
  <si>
    <t>ćw.</t>
  </si>
  <si>
    <t>Rok I</t>
  </si>
  <si>
    <t>Rok II</t>
  </si>
  <si>
    <t>wyk.</t>
  </si>
  <si>
    <t xml:space="preserve">       ECTS</t>
  </si>
  <si>
    <t xml:space="preserve">Rodzaj ćwiczeń </t>
  </si>
  <si>
    <t>Liczba egzaminów w semestrze</t>
  </si>
  <si>
    <t>Liczba punktów ETCS w semestrze</t>
  </si>
  <si>
    <t>-</t>
  </si>
  <si>
    <t>Język obcy</t>
  </si>
  <si>
    <t>Pk</t>
  </si>
  <si>
    <t>A</t>
  </si>
  <si>
    <t>L</t>
  </si>
  <si>
    <t>P</t>
  </si>
  <si>
    <t>T</t>
  </si>
  <si>
    <t>Semestr</t>
  </si>
  <si>
    <t>Hydrologia dynamiczna</t>
  </si>
  <si>
    <t>Specjalistyczne systemy informacji przestrzennej</t>
  </si>
  <si>
    <t>Niezawodność i bezp. w inżynierii i gosp. wodnej</t>
  </si>
  <si>
    <t>Zastosowanie metod statystycznych w gosp. wodnej</t>
  </si>
  <si>
    <t>Melioracje terenów zurbanizowanych</t>
  </si>
  <si>
    <t>Melioracje leśne i przeciwerozyjne</t>
  </si>
  <si>
    <t>Melioracje dolin rzecznych</t>
  </si>
  <si>
    <t>Mechanika płynów i dynamika fluwialna</t>
  </si>
  <si>
    <t>Przedmiot do wyboru I</t>
  </si>
  <si>
    <t>Przedmiot do wyboru II</t>
  </si>
  <si>
    <t>Przedmiot do wyboru III</t>
  </si>
  <si>
    <t>Planowanie i programowanie w gospodarce wodnej</t>
  </si>
  <si>
    <t>Specjalistyczne ćwiczenia terenowe</t>
  </si>
  <si>
    <r>
      <t>PLAN STUDIÓW NA KIERUNKU INŻYNIERIA I GOSPODARKA WODNA</t>
    </r>
    <r>
      <rPr>
        <b/>
        <sz val="10.5"/>
        <rFont val="Symbol"/>
        <family val="1"/>
      </rPr>
      <t xml:space="preserve"> -</t>
    </r>
    <r>
      <rPr>
        <b/>
        <sz val="10.5"/>
        <rFont val="Times New Roman"/>
        <family val="1"/>
      </rPr>
      <t xml:space="preserve"> studia stacjonarne II stopnia</t>
    </r>
  </si>
  <si>
    <t>å</t>
  </si>
  <si>
    <t>Dokumentacja wodno-prawna</t>
  </si>
  <si>
    <t>Gospodarka wodna terenów zurbanizowanych</t>
  </si>
  <si>
    <t>Melioracje terenów górskich i podgórskich</t>
  </si>
  <si>
    <t>Stawy rybne</t>
  </si>
  <si>
    <t>Eksploatacja budowli wodnych</t>
  </si>
  <si>
    <t>Bilanse wodno-gospodarcze</t>
  </si>
  <si>
    <t>Wpływ budowli piętrzących na tereny przyległe</t>
  </si>
  <si>
    <t>Wybrane działy budownictwa wodnego</t>
  </si>
  <si>
    <t>Geosyntetyki w budownictwie wodno-melioracyjnym</t>
  </si>
  <si>
    <t xml:space="preserve">      Standard</t>
  </si>
  <si>
    <t>Rok III</t>
  </si>
  <si>
    <t>Rok IV</t>
  </si>
  <si>
    <t>S</t>
  </si>
  <si>
    <t>sem. 1</t>
  </si>
  <si>
    <t>sem. 2</t>
  </si>
  <si>
    <t>sem. 3</t>
  </si>
  <si>
    <t>sem. 4</t>
  </si>
  <si>
    <t>sem. 5</t>
  </si>
  <si>
    <t>sem. 6</t>
  </si>
  <si>
    <t>sem. 7</t>
  </si>
  <si>
    <t>WF</t>
  </si>
  <si>
    <t>Lk</t>
  </si>
  <si>
    <t>Technologie informacyjne</t>
  </si>
  <si>
    <t>tak</t>
  </si>
  <si>
    <t>Chemia</t>
  </si>
  <si>
    <t>Fizyka</t>
  </si>
  <si>
    <t>Grafika inżynierska i geometria wykreślna</t>
  </si>
  <si>
    <t>Fizyka i chemia gleb</t>
  </si>
  <si>
    <t>Matematyka I, II</t>
  </si>
  <si>
    <t>Ekologia środowiska wodnego</t>
  </si>
  <si>
    <t>Geodezja</t>
  </si>
  <si>
    <t>Systemy informacji przestrzennej</t>
  </si>
  <si>
    <t>Hydraulika</t>
  </si>
  <si>
    <t>P/L</t>
  </si>
  <si>
    <t>Komputerowe wspomaganie projektowania</t>
  </si>
  <si>
    <t>Meteorologia i klimatologia</t>
  </si>
  <si>
    <t>Hydrologia</t>
  </si>
  <si>
    <t>Mechanika i wytrzymałość materiałów</t>
  </si>
  <si>
    <t>Inżynieria wodno-melioracyjna</t>
  </si>
  <si>
    <t>Budownictwo ogólne</t>
  </si>
  <si>
    <t>Budownictwo ziemne i fundamentowanie</t>
  </si>
  <si>
    <t xml:space="preserve">Zaopatrzenie w wodę i odprowadzanie ścieków </t>
  </si>
  <si>
    <t>Ryzyko i zagrożenie powodziowe</t>
  </si>
  <si>
    <t>Odwodnienia</t>
  </si>
  <si>
    <t>Retencja i ochrona przed suszą</t>
  </si>
  <si>
    <t>Budownictwo wodne</t>
  </si>
  <si>
    <t>Zintegrowane gospodarowanie wodą</t>
  </si>
  <si>
    <t>Inżynieria rzeczna</t>
  </si>
  <si>
    <t>Oceny oddziaływania na środowisko</t>
  </si>
  <si>
    <t>Technologia i organizacja robót budowlanych</t>
  </si>
  <si>
    <r>
      <t>Przedmiot do wyboru 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</si>
  <si>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 xml:space="preserve">Przedmiot do wyboru V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B</t>
    </r>
  </si>
  <si>
    <r>
      <t xml:space="preserve">Przedmiot do wyboru VI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B</t>
    </r>
  </si>
  <si>
    <t>Praktyka zawodowa</t>
  </si>
  <si>
    <r>
      <t>E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przedmiot kończy się egzaminem</t>
    </r>
  </si>
  <si>
    <r>
      <t xml:space="preserve">Z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ćwiczeń na ocenę</t>
    </r>
  </si>
  <si>
    <t>Pompownie</t>
  </si>
  <si>
    <t>Erozja wodna</t>
  </si>
  <si>
    <r>
      <t xml:space="preserve">Z*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wykładów i ćwiczeń na ocenę</t>
    </r>
  </si>
  <si>
    <t>Elektrownie wodne</t>
  </si>
  <si>
    <t>Kosztorysowanie robót budowlanych</t>
  </si>
  <si>
    <r>
      <t xml:space="preserve">A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audytoryjne</t>
    </r>
  </si>
  <si>
    <r>
      <t xml:space="preserve">L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laboratoryjne</t>
    </r>
  </si>
  <si>
    <t>Ochrona wód</t>
  </si>
  <si>
    <r>
      <t xml:space="preserve">Lk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lektorat</t>
    </r>
  </si>
  <si>
    <r>
      <t xml:space="preserve">P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projektowe</t>
    </r>
  </si>
  <si>
    <r>
      <t xml:space="preserve">Pk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projektowe na pracowni komputerowej</t>
    </r>
  </si>
  <si>
    <r>
      <t xml:space="preserve">T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terenowe</t>
    </r>
  </si>
  <si>
    <r>
      <t>PLAN STUDIÓW NA KIERUNKU INŻYNIERIA I GOSPODARKA WODNA</t>
    </r>
    <r>
      <rPr>
        <b/>
        <sz val="11"/>
        <rFont val="Symbol"/>
        <family val="1"/>
      </rPr>
      <t xml:space="preserve"> -</t>
    </r>
    <r>
      <rPr>
        <b/>
        <sz val="11"/>
        <rFont val="Times New Roman"/>
        <family val="1"/>
      </rPr>
      <t xml:space="preserve"> studia stacjonarne I stopnia</t>
    </r>
  </si>
  <si>
    <t>Oczyszczanie ścieków i zagosp. osadów ściekowych</t>
  </si>
  <si>
    <t>E</t>
  </si>
  <si>
    <t>Z*</t>
  </si>
  <si>
    <t>Z</t>
  </si>
  <si>
    <t>Ekonomika w gospodarce wodnej</t>
  </si>
  <si>
    <t>Mechanika gruntów</t>
  </si>
  <si>
    <t>Geologia inżynierska i hydrogeologia</t>
  </si>
  <si>
    <t>Prawo i administracja wodna</t>
  </si>
  <si>
    <t>Kompleksowe ćwiczenia terenowe I, II, III**</t>
  </si>
  <si>
    <t>suma</t>
  </si>
  <si>
    <t>wybierane</t>
  </si>
  <si>
    <t>%</t>
  </si>
  <si>
    <t>ECTS dla 30%</t>
  </si>
  <si>
    <t>Jeżeli wybieralny = 7 ECTS</t>
  </si>
  <si>
    <t>to tyle ECTS dla 30% wybiraln</t>
  </si>
  <si>
    <t>ECTS</t>
  </si>
  <si>
    <t>total</t>
  </si>
  <si>
    <t>w+cw</t>
  </si>
  <si>
    <t>różnica</t>
  </si>
  <si>
    <t>total h całość</t>
  </si>
  <si>
    <t>h w semestrze</t>
  </si>
  <si>
    <t>Budownictwo betonowe</t>
  </si>
  <si>
    <t>Budownictwo metalowe</t>
  </si>
  <si>
    <t>Zbiorniki retencyjne</t>
  </si>
  <si>
    <r>
      <t>Przedmiot do wyboru II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</si>
  <si>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>Przedmiot do wyboru III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A</t>
    </r>
  </si>
  <si>
    <r>
      <t>Przedmiot do wyboru IV</t>
    </r>
    <r>
      <rPr>
        <sz val="8"/>
        <rFont val="Symbol"/>
        <family val="1"/>
      </rPr>
      <t xml:space="preserve"> -</t>
    </r>
    <r>
      <rPr>
        <sz val="8"/>
        <rFont val="Times New Roman"/>
        <family val="1"/>
      </rPr>
      <t xml:space="preserve"> Blok B</t>
    </r>
  </si>
  <si>
    <t>Sem. 2</t>
  </si>
  <si>
    <t>Sem. 4</t>
  </si>
  <si>
    <t>Sem. 6</t>
  </si>
  <si>
    <t>Nawodnienia I, II</t>
  </si>
  <si>
    <t>Kształtowanie i zagospodarowanie przestrzenne</t>
  </si>
  <si>
    <t>Specjalność: Inżynieria Melioracyjna (IM)</t>
  </si>
  <si>
    <t>Specjalność: Gospodarka Wodna (GW)</t>
  </si>
  <si>
    <t>Klimatyczne uwarunkowania bilansów wodnych</t>
  </si>
  <si>
    <t>Strefy zagrożenia powodziowego</t>
  </si>
  <si>
    <t>Ochrona i renaturyzacja mokradeł</t>
  </si>
  <si>
    <t>2, 2, 2</t>
  </si>
  <si>
    <t>5, 5</t>
  </si>
  <si>
    <t>Fluvial geomorphology for engineers</t>
  </si>
  <si>
    <t>1, 1</t>
  </si>
  <si>
    <t>Modelowanie numeryczne w inżynierii wodnej</t>
  </si>
  <si>
    <t>Oznaczenia:</t>
  </si>
  <si>
    <t>4, 5</t>
  </si>
  <si>
    <t>Zb</t>
  </si>
  <si>
    <t>Hydraulika, hydrodynamika i modelowanie bystrz o zwiększonej szorstkości</t>
  </si>
  <si>
    <t>Zb, Zb</t>
  </si>
  <si>
    <t>Seminarium dyplomowe i praca magisterska</t>
  </si>
  <si>
    <r>
      <t xml:space="preserve">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moduły swobodnego i ograniczonego wyboru</t>
    </r>
  </si>
  <si>
    <r>
      <t xml:space="preserve">K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konwersatorium</t>
    </r>
  </si>
  <si>
    <r>
      <t xml:space="preserve">S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ćwiczenia seminaryjne i seminaria dyplomowe</t>
    </r>
  </si>
  <si>
    <r>
      <t xml:space="preserve">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specjalizacyjny</t>
    </r>
  </si>
  <si>
    <t>Hydrologiczne zjawiska ekstremalne</t>
  </si>
  <si>
    <t>Seminarium dyplomowe i praca inżynierska</t>
  </si>
  <si>
    <r>
      <t xml:space="preserve">Zb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zaliczenie bez oceny</t>
    </r>
  </si>
  <si>
    <t>Hydrologia i gospodarka wodna</t>
  </si>
  <si>
    <t>Inżynieria rzeczna i ochrona przed powodzią</t>
  </si>
  <si>
    <t>Forma zal.</t>
  </si>
  <si>
    <t>Rodz ćw.</t>
  </si>
  <si>
    <t>Melioracje</t>
  </si>
  <si>
    <t>Budownictwo hydrotechniczne</t>
  </si>
  <si>
    <t>wyk</t>
  </si>
  <si>
    <t>Ʃ</t>
  </si>
  <si>
    <t>Blok przedmiotów uzupełniających różnice programowe</t>
  </si>
  <si>
    <t>Lp.</t>
  </si>
  <si>
    <t>Z*, E</t>
  </si>
  <si>
    <t>E, E</t>
  </si>
  <si>
    <t>Z,..., E</t>
  </si>
  <si>
    <t>Odwodnienia budowlane</t>
  </si>
  <si>
    <t>1, 1, 1, 2</t>
  </si>
  <si>
    <r>
      <t xml:space="preserve">Przedmiot do wyboru VII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</si>
  <si>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r>
      <t xml:space="preserve">Przedmiot do wyboru VIII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</si>
  <si>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r>
      <t xml:space="preserve">Przedmiot do wyboru IX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C</t>
    </r>
  </si>
  <si>
    <t>Przedmiot humanistyczny z wyboru</t>
  </si>
  <si>
    <t>Przedmiot społeczny z wyboru</t>
  </si>
  <si>
    <t>Hydrofitowe oczyszczalnie ścieków</t>
  </si>
  <si>
    <t>Ekofilozofia</t>
  </si>
  <si>
    <t>Etyka gospodarcza</t>
  </si>
  <si>
    <t>Negocjacje w biznesie</t>
  </si>
  <si>
    <r>
      <t xml:space="preserve">*E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egzamin dyplomowy</t>
    </r>
  </si>
  <si>
    <t>Elements of flood protection</t>
  </si>
  <si>
    <t>River training close to nature</t>
  </si>
  <si>
    <t>Environmental, hydraulics and river engineering for professionals</t>
  </si>
  <si>
    <t>Komunikowanie społeczne i trening interpersonalny</t>
  </si>
  <si>
    <t xml:space="preserve">  I - Meteorologia (6 godz.) oraz Gleboznawstwo (6 godz.)</t>
  </si>
  <si>
    <t xml:space="preserve">  II - Hydrometria i hydrogeologia (12 godz.) oraz Budownictwo ziemne (12 godz.)</t>
  </si>
  <si>
    <t xml:space="preserve">  III - Budownictwo wodno-melioracyjne (12 godz.) oraz Budownictwo wodne i sanitarne (12 godz.)</t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</si>
  <si>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B (w 30 h + ćw 30 h)</t>
    </r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</si>
  <si>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C (w 30 h + ćw 30 h)</t>
    </r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</si>
  <si>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 (w 15 h + ćw 15 h)</t>
    </r>
  </si>
  <si>
    <t>Filozofia</t>
  </si>
  <si>
    <t>Kultura wsi polskiej</t>
  </si>
  <si>
    <t>Ekonomia</t>
  </si>
  <si>
    <t>Psychologia społeczna</t>
  </si>
  <si>
    <t>Blok przedmiotów zawodowych do wyboru (w 15 h, ćw 30 h)</t>
  </si>
  <si>
    <t>Blok przedmiotów humanistycznych do wyboru (w. 30 h)</t>
  </si>
  <si>
    <t>Blok przedmiotów społecznych do wyboru (w. 30 h)</t>
  </si>
  <si>
    <t>Blok przedmiotów zawodowych do wyboru (w. 15 h, ćw. 30 h)</t>
  </si>
  <si>
    <t>Blok przedmiotów humanistycznych do wyboru  (w. 20 h)</t>
  </si>
  <si>
    <t>Blok przedmiotów społecznych do wyboru  (w. 20 h)</t>
  </si>
  <si>
    <t>Przedmiot humanistyczny do wyboru</t>
  </si>
  <si>
    <t>Przedmiot społeczny do wyboru</t>
  </si>
  <si>
    <t>Eksploatacja systemów melioracyjnych</t>
  </si>
  <si>
    <t>Ochrona własności intelektualnej</t>
  </si>
  <si>
    <t>Catchment hydrology</t>
  </si>
  <si>
    <t>Egzamin dyplomowy inżynierski</t>
  </si>
  <si>
    <t>E*</t>
  </si>
  <si>
    <t>Egzamin dyplomowy magisterski</t>
  </si>
  <si>
    <t>Rolnicze i pozarolnicze obciążenie środowiska</t>
  </si>
  <si>
    <t>Kultura, sztuka i tradycja regionu</t>
  </si>
  <si>
    <t>Zatwierdzony przez Radę Wydziału dnia 21 września 2016 roku</t>
  </si>
  <si>
    <t>Załącznik 3d</t>
  </si>
  <si>
    <t>Załącznik 1d</t>
  </si>
  <si>
    <t>Załącznik 2d</t>
  </si>
  <si>
    <t>4 tygodnie po 6 sem., zal. w sem. 7</t>
  </si>
  <si>
    <t>S, 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</si>
</sst>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Symbol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.5"/>
      <name val="Symbol"/>
      <family val="1"/>
    </font>
    <font>
      <b/>
      <sz val="11"/>
      <name val="Symbol"/>
      <family val="1"/>
    </font>
    <font>
      <b/>
      <sz val="8"/>
      <name val="Symbol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b/>
      <sz val="12"/>
      <name val="Times New Roman"/>
      <family val="1"/>
    </font>
    <font>
      <sz val="8"/>
      <name val="Czcionka tekstu podstawowego"/>
      <family val="0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/>
      <right style="thin"/>
      <top style="thin"/>
      <bottom style="medium">
        <color indexed="12"/>
      </bottom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>
        <color rgb="FF3333FF"/>
      </top>
      <bottom style="thin"/>
    </border>
    <border>
      <left style="medium"/>
      <right style="thin"/>
      <top style="medium">
        <color rgb="FF3333FF"/>
      </top>
      <bottom style="thin"/>
    </border>
    <border>
      <left style="thin"/>
      <right style="thin"/>
      <top style="medium">
        <color rgb="FF3333FF"/>
      </top>
      <bottom style="thin"/>
    </border>
    <border>
      <left style="thin"/>
      <right style="medium"/>
      <top style="medium">
        <color rgb="FF3333FF"/>
      </top>
      <bottom style="thin"/>
    </border>
    <border>
      <left/>
      <right style="thin"/>
      <top style="medium">
        <color rgb="FF3333FF"/>
      </top>
      <bottom style="thin"/>
    </border>
    <border>
      <left style="thin"/>
      <right>
        <color indexed="63"/>
      </right>
      <top style="medium">
        <color rgb="FF3333FF"/>
      </top>
      <bottom style="thin"/>
    </border>
    <border>
      <left style="medium"/>
      <right style="medium"/>
      <top style="thin"/>
      <bottom style="medium">
        <color rgb="FF3333FF"/>
      </bottom>
    </border>
    <border>
      <left style="medium"/>
      <right style="thin"/>
      <top style="thin"/>
      <bottom style="medium">
        <color rgb="FF3333FF"/>
      </bottom>
    </border>
    <border>
      <left style="thin"/>
      <right style="thin"/>
      <top style="thin"/>
      <bottom style="medium">
        <color rgb="FF3333FF"/>
      </bottom>
    </border>
    <border>
      <left style="thin"/>
      <right style="medium"/>
      <top style="thin"/>
      <bottom style="medium">
        <color rgb="FF3333FF"/>
      </bottom>
    </border>
    <border>
      <left/>
      <right style="thin"/>
      <top style="thin"/>
      <bottom style="medium">
        <color rgb="FF3333FF"/>
      </bottom>
    </border>
    <border>
      <left style="thin"/>
      <right>
        <color indexed="63"/>
      </right>
      <top style="thin"/>
      <bottom style="medium">
        <color rgb="FF3333FF"/>
      </bottom>
    </border>
    <border>
      <left style="medium"/>
      <right style="medium">
        <color rgb="FF3333FF"/>
      </right>
      <top style="medium">
        <color rgb="FF3333FF"/>
      </top>
      <bottom style="medium">
        <color rgb="FF3333FF"/>
      </bottom>
    </border>
    <border>
      <left style="medium"/>
      <right style="medium">
        <color indexed="39"/>
      </right>
      <top style="medium">
        <color indexed="39"/>
      </top>
      <bottom style="medium">
        <color indexed="39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textRotation="90"/>
    </xf>
    <xf numFmtId="0" fontId="18" fillId="0" borderId="0" xfId="0" applyFont="1" applyAlignment="1">
      <alignment horizontal="justify"/>
    </xf>
    <xf numFmtId="164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18" fillId="33" borderId="0" xfId="0" applyNumberFormat="1" applyFont="1" applyFill="1" applyAlignment="1">
      <alignment/>
    </xf>
    <xf numFmtId="0" fontId="18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4" fillId="35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164" fontId="17" fillId="35" borderId="0" xfId="0" applyNumberFormat="1" applyFont="1" applyFill="1" applyAlignment="1">
      <alignment/>
    </xf>
    <xf numFmtId="164" fontId="18" fillId="35" borderId="0" xfId="0" applyNumberFormat="1" applyFont="1" applyFill="1" applyAlignment="1">
      <alignment/>
    </xf>
    <xf numFmtId="0" fontId="18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6" fillId="35" borderId="31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5" fillId="35" borderId="13" xfId="0" applyFont="1" applyFill="1" applyBorder="1" applyAlignment="1">
      <alignment/>
    </xf>
    <xf numFmtId="0" fontId="5" fillId="0" borderId="37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35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8" xfId="0" applyFont="1" applyBorder="1" applyAlignment="1">
      <alignment horizontal="left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 textRotation="90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35" borderId="47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left" vertical="center"/>
    </xf>
    <xf numFmtId="0" fontId="6" fillId="35" borderId="44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/>
    </xf>
    <xf numFmtId="0" fontId="4" fillId="35" borderId="4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36" borderId="35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73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left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77" xfId="0" applyFont="1" applyFill="1" applyBorder="1" applyAlignment="1">
      <alignment horizontal="center" vertical="center" wrapText="1"/>
    </xf>
    <xf numFmtId="0" fontId="4" fillId="36" borderId="78" xfId="0" applyFont="1" applyFill="1" applyBorder="1" applyAlignment="1">
      <alignment horizontal="center" vertical="center" wrapText="1"/>
    </xf>
    <xf numFmtId="0" fontId="4" fillId="36" borderId="79" xfId="0" applyFont="1" applyFill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73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 textRotation="90" readingOrder="2"/>
      <protection/>
    </xf>
    <xf numFmtId="0" fontId="4" fillId="0" borderId="19" xfId="0" applyFont="1" applyBorder="1" applyAlignment="1" applyProtection="1">
      <alignment horizontal="center" textRotation="90" readingOrder="2"/>
      <protection/>
    </xf>
    <xf numFmtId="0" fontId="4" fillId="0" borderId="73" xfId="0" applyFont="1" applyBorder="1" applyAlignment="1" applyProtection="1">
      <alignment horizontal="center" textRotation="90" readingOrder="2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84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83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top"/>
    </xf>
    <xf numFmtId="0" fontId="19" fillId="0" borderId="85" xfId="0" applyFont="1" applyBorder="1" applyAlignment="1">
      <alignment horizontal="center" vertical="top"/>
    </xf>
    <xf numFmtId="0" fontId="19" fillId="0" borderId="81" xfId="0" applyFont="1" applyBorder="1" applyAlignment="1">
      <alignment horizontal="center" vertical="top"/>
    </xf>
    <xf numFmtId="0" fontId="4" fillId="0" borderId="85" xfId="0" applyFont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0" fontId="4" fillId="35" borderId="88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74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35" borderId="9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91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4" fillId="35" borderId="84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4" fillId="35" borderId="83" xfId="0" applyFont="1" applyFill="1" applyBorder="1" applyAlignment="1">
      <alignment horizontal="left" vertical="center"/>
    </xf>
    <xf numFmtId="0" fontId="4" fillId="35" borderId="8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83" xfId="0" applyFont="1" applyFill="1" applyBorder="1" applyAlignment="1">
      <alignment vertical="center"/>
    </xf>
    <xf numFmtId="0" fontId="4" fillId="35" borderId="53" xfId="0" applyFont="1" applyFill="1" applyBorder="1" applyAlignment="1">
      <alignment vertical="center"/>
    </xf>
    <xf numFmtId="0" fontId="4" fillId="35" borderId="32" xfId="0" applyFont="1" applyFill="1" applyBorder="1" applyAlignment="1">
      <alignment vertical="center"/>
    </xf>
    <xf numFmtId="0" fontId="4" fillId="35" borderId="88" xfId="0" applyFont="1" applyFill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35" borderId="53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left" vertical="center"/>
    </xf>
    <xf numFmtId="0" fontId="4" fillId="35" borderId="88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7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 applyProtection="1">
      <alignment horizontal="center" vertical="center" textRotation="90" readingOrder="2"/>
      <protection/>
    </xf>
    <xf numFmtId="0" fontId="4" fillId="0" borderId="49" xfId="0" applyFont="1" applyBorder="1" applyAlignment="1" applyProtection="1">
      <alignment horizontal="center" vertical="center" textRotation="90" readingOrder="2"/>
      <protection/>
    </xf>
    <xf numFmtId="0" fontId="4" fillId="0" borderId="74" xfId="0" applyFont="1" applyBorder="1" applyAlignment="1" applyProtection="1">
      <alignment horizontal="center" vertical="center" textRotation="90" readingOrder="2"/>
      <protection/>
    </xf>
    <xf numFmtId="0" fontId="6" fillId="0" borderId="48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0"/>
  <sheetViews>
    <sheetView tabSelected="1" view="pageBreakPreview" zoomScale="120" zoomScaleNormal="150" zoomScaleSheetLayoutView="120" zoomScalePageLayoutView="0" workbookViewId="0" topLeftCell="A1">
      <selection activeCell="AJ8" sqref="AJ8"/>
    </sheetView>
  </sheetViews>
  <sheetFormatPr defaultColWidth="9.140625" defaultRowHeight="12.75"/>
  <cols>
    <col min="1" max="1" width="5.57421875" style="2" customWidth="1"/>
    <col min="2" max="2" width="35.140625" style="2" customWidth="1"/>
    <col min="3" max="3" width="4.8515625" style="2" customWidth="1"/>
    <col min="4" max="4" width="6.8515625" style="2" customWidth="1"/>
    <col min="5" max="5" width="5.8515625" style="2" customWidth="1"/>
    <col min="6" max="6" width="5.7109375" style="2" customWidth="1"/>
    <col min="7" max="9" width="3.8515625" style="2" customWidth="1"/>
    <col min="10" max="23" width="2.7109375" style="2" customWidth="1"/>
    <col min="24" max="25" width="2.7109375" style="126" hidden="1" customWidth="1"/>
    <col min="26" max="28" width="8.7109375" style="2" hidden="1" customWidth="1"/>
    <col min="29" max="29" width="0" style="2" hidden="1" customWidth="1"/>
    <col min="30" max="16384" width="9.140625" style="2" customWidth="1"/>
  </cols>
  <sheetData>
    <row r="1" spans="15:25" ht="15.75" thickBot="1">
      <c r="O1" s="318" t="s">
        <v>217</v>
      </c>
      <c r="P1" s="319"/>
      <c r="Q1" s="319"/>
      <c r="R1" s="319"/>
      <c r="S1" s="319"/>
      <c r="T1" s="319"/>
      <c r="U1" s="319"/>
      <c r="V1" s="319"/>
      <c r="W1" s="320"/>
      <c r="X1" s="155"/>
      <c r="Y1" s="155"/>
    </row>
    <row r="2" ht="6.75" customHeight="1"/>
    <row r="3" spans="1:27" ht="13.5">
      <c r="A3" s="272" t="s">
        <v>104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129"/>
      <c r="Y3" s="129"/>
      <c r="Z3" s="1"/>
      <c r="AA3" s="1"/>
    </row>
    <row r="4" spans="1:31" ht="13.5" thickBot="1">
      <c r="A4" s="1" t="s">
        <v>215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28"/>
      <c r="Y4" s="128"/>
      <c r="Z4" s="52"/>
      <c r="AA4" s="52"/>
      <c r="AB4" s="53"/>
      <c r="AC4" s="53"/>
      <c r="AD4" s="53"/>
      <c r="AE4" s="53"/>
    </row>
    <row r="5" spans="1:31" ht="19.5" customHeight="1">
      <c r="A5" s="279" t="s">
        <v>0</v>
      </c>
      <c r="B5" s="279" t="s">
        <v>1</v>
      </c>
      <c r="C5" s="262" t="s">
        <v>45</v>
      </c>
      <c r="D5" s="267" t="s">
        <v>9</v>
      </c>
      <c r="E5" s="262" t="s">
        <v>2</v>
      </c>
      <c r="F5" s="286" t="s">
        <v>10</v>
      </c>
      <c r="G5" s="276" t="s">
        <v>3</v>
      </c>
      <c r="H5" s="277"/>
      <c r="I5" s="278"/>
      <c r="J5" s="276" t="s">
        <v>6</v>
      </c>
      <c r="K5" s="277"/>
      <c r="L5" s="277"/>
      <c r="M5" s="278"/>
      <c r="N5" s="317" t="s">
        <v>7</v>
      </c>
      <c r="O5" s="277"/>
      <c r="P5" s="277"/>
      <c r="Q5" s="278"/>
      <c r="R5" s="276" t="s">
        <v>46</v>
      </c>
      <c r="S5" s="277"/>
      <c r="T5" s="277"/>
      <c r="U5" s="278"/>
      <c r="V5" s="276" t="s">
        <v>47</v>
      </c>
      <c r="W5" s="278"/>
      <c r="X5" s="84"/>
      <c r="Y5" s="84"/>
      <c r="Z5" s="52"/>
      <c r="AA5" s="52"/>
      <c r="AB5" s="54"/>
      <c r="AC5" s="53"/>
      <c r="AD5" s="53"/>
      <c r="AE5" s="53"/>
    </row>
    <row r="6" spans="1:31" ht="19.5" customHeight="1">
      <c r="A6" s="280"/>
      <c r="B6" s="280"/>
      <c r="C6" s="263"/>
      <c r="D6" s="268"/>
      <c r="E6" s="284"/>
      <c r="F6" s="287"/>
      <c r="G6" s="303" t="s">
        <v>48</v>
      </c>
      <c r="H6" s="270" t="s">
        <v>8</v>
      </c>
      <c r="I6" s="289" t="s">
        <v>5</v>
      </c>
      <c r="J6" s="260" t="s">
        <v>49</v>
      </c>
      <c r="K6" s="261"/>
      <c r="L6" s="275" t="s">
        <v>50</v>
      </c>
      <c r="M6" s="261"/>
      <c r="N6" s="260" t="s">
        <v>51</v>
      </c>
      <c r="O6" s="261"/>
      <c r="P6" s="275" t="s">
        <v>52</v>
      </c>
      <c r="Q6" s="261"/>
      <c r="R6" s="260" t="s">
        <v>53</v>
      </c>
      <c r="S6" s="261"/>
      <c r="T6" s="275" t="s">
        <v>54</v>
      </c>
      <c r="U6" s="261"/>
      <c r="V6" s="260" t="s">
        <v>55</v>
      </c>
      <c r="W6" s="261"/>
      <c r="X6" s="84"/>
      <c r="Y6" s="84"/>
      <c r="Z6" s="52" t="s">
        <v>120</v>
      </c>
      <c r="AA6" s="52" t="s">
        <v>120</v>
      </c>
      <c r="AB6" s="52" t="s">
        <v>120</v>
      </c>
      <c r="AC6" s="53"/>
      <c r="AD6" s="53"/>
      <c r="AE6" s="53"/>
    </row>
    <row r="7" spans="1:31" ht="24" customHeight="1" thickBot="1">
      <c r="A7" s="281"/>
      <c r="B7" s="281"/>
      <c r="C7" s="264"/>
      <c r="D7" s="269"/>
      <c r="E7" s="285"/>
      <c r="F7" s="288"/>
      <c r="G7" s="304"/>
      <c r="H7" s="271"/>
      <c r="I7" s="290"/>
      <c r="J7" s="8" t="s">
        <v>4</v>
      </c>
      <c r="K7" s="9" t="s">
        <v>5</v>
      </c>
      <c r="L7" s="12" t="s">
        <v>4</v>
      </c>
      <c r="M7" s="9" t="s">
        <v>5</v>
      </c>
      <c r="N7" s="8" t="s">
        <v>4</v>
      </c>
      <c r="O7" s="9" t="s">
        <v>5</v>
      </c>
      <c r="P7" s="12" t="s">
        <v>4</v>
      </c>
      <c r="Q7" s="9" t="s">
        <v>5</v>
      </c>
      <c r="R7" s="8" t="s">
        <v>4</v>
      </c>
      <c r="S7" s="9" t="s">
        <v>5</v>
      </c>
      <c r="T7" s="12" t="s">
        <v>4</v>
      </c>
      <c r="U7" s="9" t="s">
        <v>5</v>
      </c>
      <c r="V7" s="8" t="s">
        <v>4</v>
      </c>
      <c r="W7" s="9" t="s">
        <v>5</v>
      </c>
      <c r="X7" s="84"/>
      <c r="Y7" s="84"/>
      <c r="Z7" s="53" t="s">
        <v>121</v>
      </c>
      <c r="AA7" s="52" t="s">
        <v>122</v>
      </c>
      <c r="AB7" s="55" t="s">
        <v>123</v>
      </c>
      <c r="AC7" s="53"/>
      <c r="AD7" s="53"/>
      <c r="AE7" s="53"/>
    </row>
    <row r="8" spans="1:31" ht="11.25" customHeight="1">
      <c r="A8" s="13">
        <v>1</v>
      </c>
      <c r="B8" s="168" t="s">
        <v>56</v>
      </c>
      <c r="C8" s="23">
        <v>60</v>
      </c>
      <c r="D8" s="13" t="s">
        <v>145</v>
      </c>
      <c r="E8" s="23" t="s">
        <v>151</v>
      </c>
      <c r="F8" s="13" t="s">
        <v>56</v>
      </c>
      <c r="G8" s="169">
        <v>48</v>
      </c>
      <c r="H8" s="142" t="s">
        <v>13</v>
      </c>
      <c r="I8" s="6">
        <v>48</v>
      </c>
      <c r="J8" s="5"/>
      <c r="K8" s="6"/>
      <c r="L8" s="149" t="s">
        <v>13</v>
      </c>
      <c r="M8" s="6">
        <v>2</v>
      </c>
      <c r="N8" s="150" t="s">
        <v>13</v>
      </c>
      <c r="O8" s="6">
        <v>2</v>
      </c>
      <c r="P8" s="10"/>
      <c r="Q8" s="6"/>
      <c r="R8" s="5"/>
      <c r="S8" s="6"/>
      <c r="T8" s="10"/>
      <c r="U8" s="197"/>
      <c r="V8" s="5"/>
      <c r="W8" s="6"/>
      <c r="X8" s="84"/>
      <c r="Y8" s="84"/>
      <c r="Z8" s="52">
        <v>2</v>
      </c>
      <c r="AA8" s="56">
        <f>G8/25.333</f>
        <v>1.8947617731812263</v>
      </c>
      <c r="AB8" s="57">
        <f>Z8-AA8</f>
        <v>0.1052382268187737</v>
      </c>
      <c r="AC8" s="53"/>
      <c r="AD8" s="53"/>
      <c r="AE8" s="53"/>
    </row>
    <row r="9" spans="1:31" s="76" customFormat="1" ht="11.25" customHeight="1">
      <c r="A9" s="64">
        <v>2</v>
      </c>
      <c r="B9" s="65" t="s">
        <v>14</v>
      </c>
      <c r="C9" s="66">
        <v>120</v>
      </c>
      <c r="D9" s="64" t="s">
        <v>174</v>
      </c>
      <c r="E9" s="66" t="s">
        <v>172</v>
      </c>
      <c r="F9" s="64" t="s">
        <v>57</v>
      </c>
      <c r="G9" s="67">
        <f aca="true" t="shared" si="0" ref="G9:G15">SUM(H9:I9)</f>
        <v>120</v>
      </c>
      <c r="H9" s="143" t="s">
        <v>13</v>
      </c>
      <c r="I9" s="69">
        <v>120</v>
      </c>
      <c r="J9" s="148" t="s">
        <v>13</v>
      </c>
      <c r="K9" s="69">
        <v>1</v>
      </c>
      <c r="L9" s="153" t="s">
        <v>13</v>
      </c>
      <c r="M9" s="69">
        <v>2</v>
      </c>
      <c r="N9" s="154" t="s">
        <v>13</v>
      </c>
      <c r="O9" s="69">
        <v>2</v>
      </c>
      <c r="P9" s="153" t="s">
        <v>13</v>
      </c>
      <c r="Q9" s="69">
        <v>3</v>
      </c>
      <c r="R9" s="71"/>
      <c r="S9" s="69"/>
      <c r="T9" s="70"/>
      <c r="U9" s="196"/>
      <c r="V9" s="71"/>
      <c r="W9" s="69"/>
      <c r="X9" s="84"/>
      <c r="Y9" s="84"/>
      <c r="Z9" s="72">
        <v>5</v>
      </c>
      <c r="AA9" s="73">
        <f aca="true" t="shared" si="1" ref="AA9:AA53">G9/25.333</f>
        <v>4.736904432953065</v>
      </c>
      <c r="AB9" s="74">
        <f aca="true" t="shared" si="2" ref="AB9:AB56">Z9-AA9</f>
        <v>0.2630955670469346</v>
      </c>
      <c r="AC9" s="75"/>
      <c r="AD9" s="75"/>
      <c r="AE9" s="75"/>
    </row>
    <row r="10" spans="1:31" s="33" customFormat="1" ht="11.25" customHeight="1">
      <c r="A10" s="64">
        <v>3</v>
      </c>
      <c r="B10" s="65" t="s">
        <v>205</v>
      </c>
      <c r="C10" s="307">
        <v>60</v>
      </c>
      <c r="D10" s="64">
        <v>2</v>
      </c>
      <c r="E10" s="66" t="s">
        <v>107</v>
      </c>
      <c r="F10" s="141" t="s">
        <v>13</v>
      </c>
      <c r="G10" s="67">
        <v>30</v>
      </c>
      <c r="H10" s="68">
        <v>30</v>
      </c>
      <c r="I10" s="144" t="s">
        <v>13</v>
      </c>
      <c r="J10" s="71"/>
      <c r="K10" s="69"/>
      <c r="L10" s="70"/>
      <c r="M10" s="69"/>
      <c r="N10" s="71"/>
      <c r="O10" s="69"/>
      <c r="P10" s="70">
        <v>2</v>
      </c>
      <c r="Q10" s="144" t="s">
        <v>13</v>
      </c>
      <c r="R10" s="71"/>
      <c r="S10" s="69"/>
      <c r="T10" s="70"/>
      <c r="U10" s="196"/>
      <c r="V10" s="71"/>
      <c r="W10" s="69"/>
      <c r="X10" s="84"/>
      <c r="Y10" s="84"/>
      <c r="Z10" s="52">
        <f>2+2</f>
        <v>4</v>
      </c>
      <c r="AA10" s="56">
        <f t="shared" si="1"/>
        <v>1.1842261082382664</v>
      </c>
      <c r="AB10" s="57">
        <f t="shared" si="2"/>
        <v>2.815773891761734</v>
      </c>
      <c r="AC10" s="53"/>
      <c r="AD10" s="53"/>
      <c r="AE10" s="53"/>
    </row>
    <row r="11" spans="1:31" s="33" customFormat="1" ht="11.25" customHeight="1">
      <c r="A11" s="64">
        <v>4</v>
      </c>
      <c r="B11" s="65" t="s">
        <v>206</v>
      </c>
      <c r="C11" s="308"/>
      <c r="D11" s="64">
        <v>2</v>
      </c>
      <c r="E11" s="66" t="s">
        <v>107</v>
      </c>
      <c r="F11" s="141" t="s">
        <v>13</v>
      </c>
      <c r="G11" s="67">
        <v>30</v>
      </c>
      <c r="H11" s="68">
        <v>30</v>
      </c>
      <c r="I11" s="144" t="s">
        <v>13</v>
      </c>
      <c r="J11" s="71"/>
      <c r="K11" s="69"/>
      <c r="L11" s="70"/>
      <c r="M11" s="69"/>
      <c r="N11" s="71"/>
      <c r="O11" s="69"/>
      <c r="P11" s="70"/>
      <c r="Q11" s="69"/>
      <c r="R11" s="71"/>
      <c r="S11" s="69"/>
      <c r="T11" s="70">
        <v>2</v>
      </c>
      <c r="U11" s="198" t="s">
        <v>13</v>
      </c>
      <c r="V11" s="71"/>
      <c r="W11" s="69"/>
      <c r="X11" s="84"/>
      <c r="Y11" s="84"/>
      <c r="Z11" s="52"/>
      <c r="AA11" s="56"/>
      <c r="AB11" s="57"/>
      <c r="AC11" s="53"/>
      <c r="AD11" s="53"/>
      <c r="AE11" s="53"/>
    </row>
    <row r="12" spans="1:31" ht="11.25" customHeight="1">
      <c r="A12" s="14">
        <v>5</v>
      </c>
      <c r="B12" s="24" t="s">
        <v>112</v>
      </c>
      <c r="C12" s="94"/>
      <c r="D12" s="14">
        <v>2</v>
      </c>
      <c r="E12" s="94" t="s">
        <v>107</v>
      </c>
      <c r="F12" s="14" t="s">
        <v>16</v>
      </c>
      <c r="G12" s="34">
        <f t="shared" si="0"/>
        <v>30</v>
      </c>
      <c r="H12" s="93">
        <v>30</v>
      </c>
      <c r="I12" s="145" t="s">
        <v>13</v>
      </c>
      <c r="J12" s="15"/>
      <c r="K12" s="7"/>
      <c r="L12" s="11"/>
      <c r="M12" s="7"/>
      <c r="N12" s="15"/>
      <c r="O12" s="7"/>
      <c r="P12" s="11"/>
      <c r="Q12" s="7"/>
      <c r="R12" s="15"/>
      <c r="S12" s="7"/>
      <c r="T12" s="11">
        <v>2</v>
      </c>
      <c r="U12" s="199" t="s">
        <v>13</v>
      </c>
      <c r="V12" s="15"/>
      <c r="W12" s="7"/>
      <c r="X12" s="84"/>
      <c r="Y12" s="84"/>
      <c r="Z12" s="52">
        <f>D12</f>
        <v>2</v>
      </c>
      <c r="AA12" s="56">
        <f t="shared" si="1"/>
        <v>1.1842261082382664</v>
      </c>
      <c r="AB12" s="57">
        <f t="shared" si="2"/>
        <v>0.8157738917617336</v>
      </c>
      <c r="AC12" s="53"/>
      <c r="AD12" s="53"/>
      <c r="AE12" s="53"/>
    </row>
    <row r="13" spans="1:31" ht="11.25" customHeight="1">
      <c r="A13" s="14">
        <v>6</v>
      </c>
      <c r="B13" s="24" t="s">
        <v>58</v>
      </c>
      <c r="C13" s="94">
        <v>30</v>
      </c>
      <c r="D13" s="14">
        <v>2</v>
      </c>
      <c r="E13" s="94" t="s">
        <v>108</v>
      </c>
      <c r="F13" s="14" t="s">
        <v>15</v>
      </c>
      <c r="G13" s="16">
        <f t="shared" si="0"/>
        <v>30</v>
      </c>
      <c r="H13" s="151" t="s">
        <v>13</v>
      </c>
      <c r="I13" s="7">
        <v>30</v>
      </c>
      <c r="J13" s="147" t="s">
        <v>13</v>
      </c>
      <c r="K13" s="7">
        <v>2</v>
      </c>
      <c r="L13" s="11"/>
      <c r="M13" s="7"/>
      <c r="N13" s="15"/>
      <c r="O13" s="7"/>
      <c r="P13" s="11"/>
      <c r="Q13" s="7"/>
      <c r="R13" s="15"/>
      <c r="S13" s="7"/>
      <c r="T13" s="11"/>
      <c r="U13" s="200"/>
      <c r="V13" s="15"/>
      <c r="W13" s="7"/>
      <c r="X13" s="84"/>
      <c r="Y13" s="84"/>
      <c r="Z13" s="52">
        <f aca="true" t="shared" si="3" ref="Z13:Z56">D13</f>
        <v>2</v>
      </c>
      <c r="AA13" s="56">
        <f t="shared" si="1"/>
        <v>1.1842261082382664</v>
      </c>
      <c r="AB13" s="57">
        <f t="shared" si="2"/>
        <v>0.8157738917617336</v>
      </c>
      <c r="AC13" s="53"/>
      <c r="AD13" s="53"/>
      <c r="AE13" s="53"/>
    </row>
    <row r="14" spans="1:31" ht="11.25" customHeight="1">
      <c r="A14" s="14">
        <v>7</v>
      </c>
      <c r="B14" s="24" t="s">
        <v>208</v>
      </c>
      <c r="C14" s="94" t="s">
        <v>59</v>
      </c>
      <c r="D14" s="14">
        <v>1</v>
      </c>
      <c r="E14" s="94" t="s">
        <v>107</v>
      </c>
      <c r="F14" s="100" t="s">
        <v>13</v>
      </c>
      <c r="G14" s="34">
        <f t="shared" si="0"/>
        <v>15</v>
      </c>
      <c r="H14" s="93">
        <v>15</v>
      </c>
      <c r="I14" s="145" t="s">
        <v>13</v>
      </c>
      <c r="J14" s="15">
        <v>1</v>
      </c>
      <c r="K14" s="145" t="s">
        <v>13</v>
      </c>
      <c r="L14" s="11"/>
      <c r="M14" s="7"/>
      <c r="N14" s="15"/>
      <c r="O14" s="7"/>
      <c r="P14" s="11"/>
      <c r="Q14" s="7"/>
      <c r="R14" s="15"/>
      <c r="S14" s="7"/>
      <c r="T14" s="11"/>
      <c r="U14" s="200"/>
      <c r="V14" s="15"/>
      <c r="W14" s="7"/>
      <c r="X14" s="84"/>
      <c r="Y14" s="84"/>
      <c r="Z14" s="52">
        <f t="shared" si="3"/>
        <v>1</v>
      </c>
      <c r="AA14" s="56">
        <f t="shared" si="1"/>
        <v>0.5921130541191332</v>
      </c>
      <c r="AB14" s="57">
        <f t="shared" si="2"/>
        <v>0.4078869458808668</v>
      </c>
      <c r="AC14" s="53"/>
      <c r="AD14" s="53"/>
      <c r="AE14" s="53"/>
    </row>
    <row r="15" spans="1:31" ht="11.25" customHeight="1">
      <c r="A15" s="14">
        <v>8</v>
      </c>
      <c r="B15" s="40" t="s">
        <v>65</v>
      </c>
      <c r="C15" s="14">
        <v>45</v>
      </c>
      <c r="D15" s="14">
        <v>3</v>
      </c>
      <c r="E15" s="94" t="s">
        <v>107</v>
      </c>
      <c r="F15" s="14" t="s">
        <v>17</v>
      </c>
      <c r="G15" s="16">
        <f t="shared" si="0"/>
        <v>45</v>
      </c>
      <c r="H15" s="93">
        <v>30</v>
      </c>
      <c r="I15" s="7">
        <v>15</v>
      </c>
      <c r="J15" s="15">
        <v>2</v>
      </c>
      <c r="K15" s="7">
        <v>1</v>
      </c>
      <c r="L15" s="11"/>
      <c r="M15" s="7"/>
      <c r="N15" s="15"/>
      <c r="O15" s="7"/>
      <c r="P15" s="11"/>
      <c r="Q15" s="7"/>
      <c r="R15" s="15"/>
      <c r="S15" s="7"/>
      <c r="T15" s="11"/>
      <c r="U15" s="200"/>
      <c r="V15" s="15"/>
      <c r="W15" s="7"/>
      <c r="X15" s="84"/>
      <c r="Y15" s="84"/>
      <c r="Z15" s="52">
        <f t="shared" si="3"/>
        <v>3</v>
      </c>
      <c r="AA15" s="56">
        <f t="shared" si="1"/>
        <v>1.7763391623573996</v>
      </c>
      <c r="AB15" s="57">
        <f t="shared" si="2"/>
        <v>1.2236608376426004</v>
      </c>
      <c r="AC15" s="53"/>
      <c r="AD15" s="53"/>
      <c r="AE15" s="53"/>
    </row>
    <row r="16" spans="1:31" ht="11.25" customHeight="1">
      <c r="A16" s="14">
        <v>9</v>
      </c>
      <c r="B16" s="24" t="s">
        <v>60</v>
      </c>
      <c r="C16" s="94">
        <v>45</v>
      </c>
      <c r="D16" s="14">
        <v>5</v>
      </c>
      <c r="E16" s="94" t="s">
        <v>106</v>
      </c>
      <c r="F16" s="14" t="s">
        <v>17</v>
      </c>
      <c r="G16" s="16">
        <v>75</v>
      </c>
      <c r="H16" s="93">
        <v>30</v>
      </c>
      <c r="I16" s="7">
        <v>45</v>
      </c>
      <c r="J16" s="15">
        <v>2</v>
      </c>
      <c r="K16" s="7">
        <v>3</v>
      </c>
      <c r="L16" s="11"/>
      <c r="M16" s="7"/>
      <c r="N16" s="15"/>
      <c r="O16" s="7"/>
      <c r="P16" s="11"/>
      <c r="Q16" s="7"/>
      <c r="R16" s="15"/>
      <c r="S16" s="7"/>
      <c r="T16" s="11"/>
      <c r="U16" s="200"/>
      <c r="V16" s="15"/>
      <c r="W16" s="7"/>
      <c r="X16" s="84"/>
      <c r="Y16" s="84"/>
      <c r="Z16" s="52">
        <f t="shared" si="3"/>
        <v>5</v>
      </c>
      <c r="AA16" s="56">
        <f t="shared" si="1"/>
        <v>2.9605652705956658</v>
      </c>
      <c r="AB16" s="58">
        <f t="shared" si="2"/>
        <v>2.0394347294043342</v>
      </c>
      <c r="AC16" s="53"/>
      <c r="AD16" s="53"/>
      <c r="AE16" s="53"/>
    </row>
    <row r="17" spans="1:31" ht="11.25" customHeight="1">
      <c r="A17" s="14">
        <v>10</v>
      </c>
      <c r="B17" s="24" t="s">
        <v>61</v>
      </c>
      <c r="C17" s="94">
        <v>45</v>
      </c>
      <c r="D17" s="14">
        <v>5</v>
      </c>
      <c r="E17" s="94" t="s">
        <v>106</v>
      </c>
      <c r="F17" s="14" t="s">
        <v>17</v>
      </c>
      <c r="G17" s="16">
        <v>75</v>
      </c>
      <c r="H17" s="93">
        <v>30</v>
      </c>
      <c r="I17" s="7">
        <v>45</v>
      </c>
      <c r="J17" s="15">
        <v>2</v>
      </c>
      <c r="K17" s="7">
        <v>3</v>
      </c>
      <c r="L17" s="11"/>
      <c r="M17" s="7"/>
      <c r="N17" s="15"/>
      <c r="O17" s="7"/>
      <c r="P17" s="11"/>
      <c r="Q17" s="7"/>
      <c r="R17" s="15"/>
      <c r="S17" s="7"/>
      <c r="T17" s="11"/>
      <c r="U17" s="200"/>
      <c r="V17" s="15"/>
      <c r="W17" s="7"/>
      <c r="X17" s="84"/>
      <c r="Y17" s="84"/>
      <c r="Z17" s="52">
        <f t="shared" si="3"/>
        <v>5</v>
      </c>
      <c r="AA17" s="56">
        <f t="shared" si="1"/>
        <v>2.9605652705956658</v>
      </c>
      <c r="AB17" s="58">
        <f t="shared" si="2"/>
        <v>2.0394347294043342</v>
      </c>
      <c r="AC17" s="53"/>
      <c r="AD17" s="53"/>
      <c r="AE17" s="53"/>
    </row>
    <row r="18" spans="1:31" ht="11.25" customHeight="1">
      <c r="A18" s="14">
        <v>11</v>
      </c>
      <c r="B18" s="41" t="s">
        <v>62</v>
      </c>
      <c r="C18" s="42">
        <v>30</v>
      </c>
      <c r="D18" s="43">
        <v>3</v>
      </c>
      <c r="E18" s="42" t="s">
        <v>107</v>
      </c>
      <c r="F18" s="43" t="s">
        <v>18</v>
      </c>
      <c r="G18" s="44">
        <f>SUM(H18:I18)</f>
        <v>45</v>
      </c>
      <c r="H18" s="45">
        <v>15</v>
      </c>
      <c r="I18" s="46">
        <v>30</v>
      </c>
      <c r="J18" s="47">
        <v>1</v>
      </c>
      <c r="K18" s="46">
        <v>2</v>
      </c>
      <c r="L18" s="48"/>
      <c r="M18" s="46"/>
      <c r="N18" s="47"/>
      <c r="O18" s="46"/>
      <c r="P18" s="48"/>
      <c r="Q18" s="46"/>
      <c r="R18" s="15"/>
      <c r="S18" s="7"/>
      <c r="T18" s="11"/>
      <c r="U18" s="200"/>
      <c r="V18" s="15"/>
      <c r="W18" s="7"/>
      <c r="X18" s="84"/>
      <c r="Y18" s="84"/>
      <c r="Z18" s="52">
        <f t="shared" si="3"/>
        <v>3</v>
      </c>
      <c r="AA18" s="56">
        <f t="shared" si="1"/>
        <v>1.7763391623573996</v>
      </c>
      <c r="AB18" s="58">
        <f t="shared" si="2"/>
        <v>1.2236608376426004</v>
      </c>
      <c r="AC18" s="53"/>
      <c r="AD18" s="53"/>
      <c r="AE18" s="53"/>
    </row>
    <row r="19" spans="1:31" ht="11.25" customHeight="1">
      <c r="A19" s="14">
        <v>12</v>
      </c>
      <c r="B19" s="41" t="s">
        <v>63</v>
      </c>
      <c r="C19" s="42"/>
      <c r="D19" s="43">
        <v>5</v>
      </c>
      <c r="E19" s="42" t="s">
        <v>106</v>
      </c>
      <c r="F19" s="43" t="s">
        <v>17</v>
      </c>
      <c r="G19" s="44">
        <f>SUM(H19:I19)</f>
        <v>60</v>
      </c>
      <c r="H19" s="45">
        <v>30</v>
      </c>
      <c r="I19" s="46">
        <v>30</v>
      </c>
      <c r="J19" s="47">
        <v>2</v>
      </c>
      <c r="K19" s="46">
        <v>2</v>
      </c>
      <c r="L19" s="48"/>
      <c r="M19" s="46"/>
      <c r="N19" s="47"/>
      <c r="O19" s="46"/>
      <c r="P19" s="48"/>
      <c r="Q19" s="46"/>
      <c r="R19" s="15"/>
      <c r="S19" s="7"/>
      <c r="T19" s="11"/>
      <c r="U19" s="200"/>
      <c r="V19" s="15"/>
      <c r="W19" s="7"/>
      <c r="X19" s="84"/>
      <c r="Y19" s="84"/>
      <c r="Z19" s="52">
        <f t="shared" si="3"/>
        <v>5</v>
      </c>
      <c r="AA19" s="56">
        <f t="shared" si="1"/>
        <v>2.3684522164765327</v>
      </c>
      <c r="AB19" s="58">
        <f t="shared" si="2"/>
        <v>2.6315477835234673</v>
      </c>
      <c r="AC19" s="53"/>
      <c r="AD19" s="53"/>
      <c r="AE19" s="53"/>
    </row>
    <row r="20" spans="1:31" ht="11.25" customHeight="1">
      <c r="A20" s="14">
        <v>13</v>
      </c>
      <c r="B20" s="41" t="s">
        <v>64</v>
      </c>
      <c r="C20" s="43">
        <v>120</v>
      </c>
      <c r="D20" s="43" t="s">
        <v>143</v>
      </c>
      <c r="E20" s="42" t="s">
        <v>171</v>
      </c>
      <c r="F20" s="43" t="s">
        <v>16</v>
      </c>
      <c r="G20" s="49">
        <v>165</v>
      </c>
      <c r="H20" s="45">
        <v>60</v>
      </c>
      <c r="I20" s="46">
        <v>105</v>
      </c>
      <c r="J20" s="47">
        <v>2</v>
      </c>
      <c r="K20" s="46">
        <v>3</v>
      </c>
      <c r="L20" s="48">
        <v>2</v>
      </c>
      <c r="M20" s="46">
        <v>4</v>
      </c>
      <c r="N20" s="47"/>
      <c r="O20" s="46"/>
      <c r="P20" s="48"/>
      <c r="Q20" s="46"/>
      <c r="R20" s="15"/>
      <c r="S20" s="7"/>
      <c r="T20" s="11"/>
      <c r="U20" s="200"/>
      <c r="V20" s="15"/>
      <c r="W20" s="7"/>
      <c r="X20" s="84"/>
      <c r="Y20" s="84"/>
      <c r="Z20" s="52">
        <v>10</v>
      </c>
      <c r="AA20" s="56">
        <f t="shared" si="1"/>
        <v>6.513243595310465</v>
      </c>
      <c r="AB20" s="58">
        <f t="shared" si="2"/>
        <v>3.486756404689535</v>
      </c>
      <c r="AC20" s="53"/>
      <c r="AD20" s="53"/>
      <c r="AE20" s="59"/>
    </row>
    <row r="21" spans="1:31" s="17" customFormat="1" ht="11.25" customHeight="1">
      <c r="A21" s="14">
        <v>14</v>
      </c>
      <c r="B21" s="41" t="s">
        <v>66</v>
      </c>
      <c r="C21" s="50"/>
      <c r="D21" s="43">
        <v>4</v>
      </c>
      <c r="E21" s="42" t="s">
        <v>107</v>
      </c>
      <c r="F21" s="43" t="s">
        <v>17</v>
      </c>
      <c r="G21" s="44">
        <f aca="true" t="shared" si="4" ref="G21:G26">SUM(H21:I21)</f>
        <v>45</v>
      </c>
      <c r="H21" s="45">
        <v>15</v>
      </c>
      <c r="I21" s="46">
        <v>30</v>
      </c>
      <c r="J21" s="47"/>
      <c r="K21" s="46"/>
      <c r="L21" s="48">
        <v>1</v>
      </c>
      <c r="M21" s="46">
        <v>2</v>
      </c>
      <c r="N21" s="47"/>
      <c r="O21" s="46"/>
      <c r="P21" s="48"/>
      <c r="Q21" s="46"/>
      <c r="R21" s="15"/>
      <c r="S21" s="7"/>
      <c r="T21" s="11"/>
      <c r="U21" s="200"/>
      <c r="V21" s="15"/>
      <c r="W21" s="7"/>
      <c r="X21" s="84"/>
      <c r="Y21" s="84"/>
      <c r="Z21" s="52">
        <f t="shared" si="3"/>
        <v>4</v>
      </c>
      <c r="AA21" s="56">
        <f t="shared" si="1"/>
        <v>1.7763391623573996</v>
      </c>
      <c r="AB21" s="58">
        <f t="shared" si="2"/>
        <v>2.2236608376426004</v>
      </c>
      <c r="AC21" s="53"/>
      <c r="AD21" s="53"/>
      <c r="AE21" s="59"/>
    </row>
    <row r="22" spans="1:31" ht="11.25" customHeight="1">
      <c r="A22" s="14">
        <v>15</v>
      </c>
      <c r="B22" s="41" t="s">
        <v>68</v>
      </c>
      <c r="C22" s="42">
        <v>45</v>
      </c>
      <c r="D22" s="43">
        <v>5</v>
      </c>
      <c r="E22" s="42" t="s">
        <v>106</v>
      </c>
      <c r="F22" s="43" t="s">
        <v>69</v>
      </c>
      <c r="G22" s="44">
        <f t="shared" si="4"/>
        <v>75</v>
      </c>
      <c r="H22" s="45">
        <v>30</v>
      </c>
      <c r="I22" s="46">
        <v>45</v>
      </c>
      <c r="J22" s="47"/>
      <c r="K22" s="46"/>
      <c r="L22" s="48">
        <v>2</v>
      </c>
      <c r="M22" s="46">
        <v>3</v>
      </c>
      <c r="N22" s="47"/>
      <c r="O22" s="46"/>
      <c r="P22" s="48"/>
      <c r="Q22" s="46"/>
      <c r="R22" s="15"/>
      <c r="S22" s="7"/>
      <c r="T22" s="11"/>
      <c r="U22" s="200"/>
      <c r="V22" s="15"/>
      <c r="W22" s="7"/>
      <c r="X22" s="84"/>
      <c r="Y22" s="84"/>
      <c r="Z22" s="52">
        <f t="shared" si="3"/>
        <v>5</v>
      </c>
      <c r="AA22" s="56">
        <f t="shared" si="1"/>
        <v>2.9605652705956658</v>
      </c>
      <c r="AB22" s="58">
        <f t="shared" si="2"/>
        <v>2.0394347294043342</v>
      </c>
      <c r="AC22" s="53"/>
      <c r="AD22" s="53"/>
      <c r="AE22" s="60"/>
    </row>
    <row r="23" spans="1:31" ht="11.25" customHeight="1">
      <c r="A23" s="14">
        <v>16</v>
      </c>
      <c r="B23" s="41" t="s">
        <v>71</v>
      </c>
      <c r="C23" s="42">
        <v>30</v>
      </c>
      <c r="D23" s="43">
        <v>4</v>
      </c>
      <c r="E23" s="42" t="s">
        <v>106</v>
      </c>
      <c r="F23" s="43" t="s">
        <v>18</v>
      </c>
      <c r="G23" s="44">
        <f t="shared" si="4"/>
        <v>60</v>
      </c>
      <c r="H23" s="45">
        <v>30</v>
      </c>
      <c r="I23" s="46">
        <v>30</v>
      </c>
      <c r="J23" s="47"/>
      <c r="K23" s="46"/>
      <c r="L23" s="48">
        <v>2</v>
      </c>
      <c r="M23" s="46">
        <v>2</v>
      </c>
      <c r="N23" s="47"/>
      <c r="O23" s="46"/>
      <c r="P23" s="48"/>
      <c r="Q23" s="46"/>
      <c r="R23" s="15"/>
      <c r="S23" s="7"/>
      <c r="T23" s="11"/>
      <c r="U23" s="200"/>
      <c r="V23" s="15"/>
      <c r="W23" s="7"/>
      <c r="X23" s="84"/>
      <c r="Y23" s="84"/>
      <c r="Z23" s="52">
        <f t="shared" si="3"/>
        <v>4</v>
      </c>
      <c r="AA23" s="56">
        <f t="shared" si="1"/>
        <v>2.3684522164765327</v>
      </c>
      <c r="AB23" s="58">
        <f t="shared" si="2"/>
        <v>1.6315477835234673</v>
      </c>
      <c r="AC23" s="53"/>
      <c r="AD23" s="53"/>
      <c r="AE23" s="60"/>
    </row>
    <row r="24" spans="1:31" s="17" customFormat="1" ht="11.25" customHeight="1">
      <c r="A24" s="14">
        <v>17</v>
      </c>
      <c r="B24" s="41" t="s">
        <v>72</v>
      </c>
      <c r="C24" s="42">
        <v>45</v>
      </c>
      <c r="D24" s="43">
        <v>5</v>
      </c>
      <c r="E24" s="42" t="s">
        <v>106</v>
      </c>
      <c r="F24" s="43" t="s">
        <v>18</v>
      </c>
      <c r="G24" s="44">
        <f t="shared" si="4"/>
        <v>60</v>
      </c>
      <c r="H24" s="45">
        <v>30</v>
      </c>
      <c r="I24" s="46">
        <v>30</v>
      </c>
      <c r="J24" s="47"/>
      <c r="K24" s="46"/>
      <c r="L24" s="48">
        <v>2</v>
      </c>
      <c r="M24" s="46">
        <v>2</v>
      </c>
      <c r="N24" s="47"/>
      <c r="O24" s="46"/>
      <c r="P24" s="48"/>
      <c r="Q24" s="46"/>
      <c r="R24" s="15"/>
      <c r="S24" s="7"/>
      <c r="T24" s="11"/>
      <c r="U24" s="200"/>
      <c r="V24" s="15"/>
      <c r="W24" s="7"/>
      <c r="X24" s="84"/>
      <c r="Y24" s="84"/>
      <c r="Z24" s="52">
        <f t="shared" si="3"/>
        <v>5</v>
      </c>
      <c r="AA24" s="56">
        <f t="shared" si="1"/>
        <v>2.3684522164765327</v>
      </c>
      <c r="AB24" s="58">
        <f t="shared" si="2"/>
        <v>2.6315477835234673</v>
      </c>
      <c r="AC24" s="53"/>
      <c r="AD24" s="53"/>
      <c r="AE24" s="60"/>
    </row>
    <row r="25" spans="1:31" s="37" customFormat="1" ht="11.25" customHeight="1">
      <c r="A25" s="14">
        <v>18</v>
      </c>
      <c r="B25" s="41" t="s">
        <v>70</v>
      </c>
      <c r="C25" s="42"/>
      <c r="D25" s="43">
        <v>3</v>
      </c>
      <c r="E25" s="42" t="s">
        <v>107</v>
      </c>
      <c r="F25" s="43" t="s">
        <v>15</v>
      </c>
      <c r="G25" s="44">
        <f t="shared" si="4"/>
        <v>45</v>
      </c>
      <c r="H25" s="146" t="s">
        <v>13</v>
      </c>
      <c r="I25" s="46">
        <v>45</v>
      </c>
      <c r="J25" s="47"/>
      <c r="K25" s="46"/>
      <c r="L25" s="152" t="s">
        <v>13</v>
      </c>
      <c r="M25" s="46">
        <v>3</v>
      </c>
      <c r="N25" s="47"/>
      <c r="O25" s="46"/>
      <c r="P25" s="48"/>
      <c r="Q25" s="46"/>
      <c r="R25" s="15"/>
      <c r="S25" s="7"/>
      <c r="T25" s="11"/>
      <c r="U25" s="200"/>
      <c r="V25" s="15"/>
      <c r="W25" s="7"/>
      <c r="X25" s="84"/>
      <c r="Y25" s="84"/>
      <c r="Z25" s="52">
        <f>D25</f>
        <v>3</v>
      </c>
      <c r="AA25" s="56">
        <f>G25/25.333</f>
        <v>1.7763391623573996</v>
      </c>
      <c r="AB25" s="57">
        <f>Z25-AA25</f>
        <v>1.2236608376426004</v>
      </c>
      <c r="AC25" s="53"/>
      <c r="AD25" s="53"/>
      <c r="AE25" s="60"/>
    </row>
    <row r="26" spans="1:31" s="33" customFormat="1" ht="11.25" customHeight="1">
      <c r="A26" s="14">
        <v>19</v>
      </c>
      <c r="B26" s="41" t="s">
        <v>67</v>
      </c>
      <c r="C26" s="50">
        <v>30</v>
      </c>
      <c r="D26" s="43">
        <v>4</v>
      </c>
      <c r="E26" s="42" t="s">
        <v>107</v>
      </c>
      <c r="F26" s="43" t="s">
        <v>15</v>
      </c>
      <c r="G26" s="44">
        <f t="shared" si="4"/>
        <v>45</v>
      </c>
      <c r="H26" s="45">
        <v>15</v>
      </c>
      <c r="I26" s="46">
        <v>30</v>
      </c>
      <c r="J26" s="47"/>
      <c r="K26" s="46"/>
      <c r="L26" s="48"/>
      <c r="M26" s="46"/>
      <c r="N26" s="47">
        <v>1</v>
      </c>
      <c r="O26" s="46">
        <v>2</v>
      </c>
      <c r="P26" s="48"/>
      <c r="Q26" s="46"/>
      <c r="R26" s="15"/>
      <c r="S26" s="7"/>
      <c r="T26" s="11"/>
      <c r="U26" s="200"/>
      <c r="V26" s="15"/>
      <c r="W26" s="7"/>
      <c r="X26" s="84"/>
      <c r="Y26" s="84"/>
      <c r="Z26" s="52">
        <f t="shared" si="3"/>
        <v>4</v>
      </c>
      <c r="AA26" s="56">
        <f t="shared" si="1"/>
        <v>1.7763391623573996</v>
      </c>
      <c r="AB26" s="57">
        <f t="shared" si="2"/>
        <v>2.2236608376426004</v>
      </c>
      <c r="AC26" s="53"/>
      <c r="AD26" s="53"/>
      <c r="AE26" s="60"/>
    </row>
    <row r="27" spans="1:31" ht="11.25" customHeight="1">
      <c r="A27" s="14">
        <v>20</v>
      </c>
      <c r="B27" s="41" t="s">
        <v>110</v>
      </c>
      <c r="C27" s="42">
        <v>45</v>
      </c>
      <c r="D27" s="43">
        <v>5</v>
      </c>
      <c r="E27" s="42" t="s">
        <v>106</v>
      </c>
      <c r="F27" s="43" t="s">
        <v>17</v>
      </c>
      <c r="G27" s="44">
        <v>60</v>
      </c>
      <c r="H27" s="45">
        <v>30</v>
      </c>
      <c r="I27" s="46">
        <v>30</v>
      </c>
      <c r="J27" s="47"/>
      <c r="K27" s="46"/>
      <c r="L27" s="48"/>
      <c r="M27" s="46"/>
      <c r="N27" s="47">
        <v>2</v>
      </c>
      <c r="O27" s="46">
        <v>2</v>
      </c>
      <c r="P27" s="48"/>
      <c r="Q27" s="46"/>
      <c r="R27" s="15"/>
      <c r="S27" s="7"/>
      <c r="T27" s="11"/>
      <c r="U27" s="200"/>
      <c r="V27" s="15"/>
      <c r="W27" s="7"/>
      <c r="X27" s="84"/>
      <c r="Y27" s="84"/>
      <c r="Z27" s="52">
        <f>D27</f>
        <v>5</v>
      </c>
      <c r="AA27" s="56">
        <f>G27/25.333</f>
        <v>2.3684522164765327</v>
      </c>
      <c r="AB27" s="58">
        <f>Z27-AA27</f>
        <v>2.6315477835234673</v>
      </c>
      <c r="AC27" s="53"/>
      <c r="AD27" s="53"/>
      <c r="AE27" s="59"/>
    </row>
    <row r="28" spans="1:31" ht="11.25" customHeight="1">
      <c r="A28" s="14">
        <v>21</v>
      </c>
      <c r="B28" s="41" t="s">
        <v>73</v>
      </c>
      <c r="C28" s="42">
        <v>45</v>
      </c>
      <c r="D28" s="43">
        <v>5</v>
      </c>
      <c r="E28" s="42" t="s">
        <v>106</v>
      </c>
      <c r="F28" s="43" t="s">
        <v>18</v>
      </c>
      <c r="G28" s="44">
        <f>SUM(H28:I28)</f>
        <v>45</v>
      </c>
      <c r="H28" s="45">
        <v>15</v>
      </c>
      <c r="I28" s="46">
        <v>30</v>
      </c>
      <c r="J28" s="47"/>
      <c r="K28" s="46"/>
      <c r="L28" s="48"/>
      <c r="M28" s="46"/>
      <c r="N28" s="47">
        <v>1</v>
      </c>
      <c r="O28" s="46">
        <v>2</v>
      </c>
      <c r="P28" s="48"/>
      <c r="Q28" s="46"/>
      <c r="R28" s="15"/>
      <c r="S28" s="7"/>
      <c r="T28" s="11"/>
      <c r="U28" s="200"/>
      <c r="V28" s="15"/>
      <c r="W28" s="7"/>
      <c r="X28" s="84"/>
      <c r="Y28" s="84"/>
      <c r="Z28" s="52">
        <f t="shared" si="3"/>
        <v>5</v>
      </c>
      <c r="AA28" s="56">
        <f t="shared" si="1"/>
        <v>1.7763391623573996</v>
      </c>
      <c r="AB28" s="58">
        <f t="shared" si="2"/>
        <v>3.2236608376426004</v>
      </c>
      <c r="AC28" s="53"/>
      <c r="AD28" s="53"/>
      <c r="AE28" s="59"/>
    </row>
    <row r="29" spans="1:31" ht="11.25" customHeight="1">
      <c r="A29" s="14">
        <v>22</v>
      </c>
      <c r="B29" s="41" t="s">
        <v>74</v>
      </c>
      <c r="C29" s="42">
        <v>45</v>
      </c>
      <c r="D29" s="43">
        <v>5</v>
      </c>
      <c r="E29" s="42" t="s">
        <v>106</v>
      </c>
      <c r="F29" s="43" t="s">
        <v>18</v>
      </c>
      <c r="G29" s="44">
        <f>SUM(H29:I29)</f>
        <v>45</v>
      </c>
      <c r="H29" s="45">
        <v>15</v>
      </c>
      <c r="I29" s="46">
        <v>30</v>
      </c>
      <c r="J29" s="47"/>
      <c r="K29" s="46"/>
      <c r="L29" s="48"/>
      <c r="M29" s="46"/>
      <c r="N29" s="47">
        <v>1</v>
      </c>
      <c r="O29" s="46">
        <v>2</v>
      </c>
      <c r="P29" s="48"/>
      <c r="Q29" s="46"/>
      <c r="R29" s="15"/>
      <c r="S29" s="7"/>
      <c r="T29" s="11"/>
      <c r="U29" s="200"/>
      <c r="V29" s="15"/>
      <c r="W29" s="7"/>
      <c r="X29" s="84"/>
      <c r="Y29" s="84"/>
      <c r="Z29" s="52">
        <f t="shared" si="3"/>
        <v>5</v>
      </c>
      <c r="AA29" s="56">
        <f t="shared" si="1"/>
        <v>1.7763391623573996</v>
      </c>
      <c r="AB29" s="58">
        <f t="shared" si="2"/>
        <v>3.2236608376426004</v>
      </c>
      <c r="AC29" s="53"/>
      <c r="AD29" s="53"/>
      <c r="AE29" s="59"/>
    </row>
    <row r="30" spans="1:31" s="17" customFormat="1" ht="11.25" customHeight="1">
      <c r="A30" s="14">
        <v>23</v>
      </c>
      <c r="B30" s="41" t="s">
        <v>75</v>
      </c>
      <c r="C30" s="42">
        <v>45</v>
      </c>
      <c r="D30" s="43">
        <v>5</v>
      </c>
      <c r="E30" s="42" t="s">
        <v>106</v>
      </c>
      <c r="F30" s="43" t="s">
        <v>18</v>
      </c>
      <c r="G30" s="44">
        <f>SUM(H30:I30)</f>
        <v>60</v>
      </c>
      <c r="H30" s="45">
        <v>30</v>
      </c>
      <c r="I30" s="46">
        <v>30</v>
      </c>
      <c r="J30" s="47"/>
      <c r="K30" s="46"/>
      <c r="L30" s="48"/>
      <c r="M30" s="46"/>
      <c r="N30" s="47">
        <v>2</v>
      </c>
      <c r="O30" s="46">
        <v>2</v>
      </c>
      <c r="P30" s="48"/>
      <c r="Q30" s="46"/>
      <c r="R30" s="15"/>
      <c r="S30" s="7"/>
      <c r="T30" s="11"/>
      <c r="U30" s="200"/>
      <c r="V30" s="15"/>
      <c r="W30" s="7"/>
      <c r="X30" s="84"/>
      <c r="Y30" s="84"/>
      <c r="Z30" s="52">
        <f t="shared" si="3"/>
        <v>5</v>
      </c>
      <c r="AA30" s="56">
        <f t="shared" si="1"/>
        <v>2.3684522164765327</v>
      </c>
      <c r="AB30" s="58">
        <f t="shared" si="2"/>
        <v>2.6315477835234673</v>
      </c>
      <c r="AC30" s="53"/>
      <c r="AD30" s="53"/>
      <c r="AE30" s="59"/>
    </row>
    <row r="31" spans="1:31" s="17" customFormat="1" ht="11.25" customHeight="1">
      <c r="A31" s="14">
        <v>24</v>
      </c>
      <c r="B31" s="41" t="s">
        <v>111</v>
      </c>
      <c r="C31" s="42">
        <v>30</v>
      </c>
      <c r="D31" s="43">
        <v>4</v>
      </c>
      <c r="E31" s="42" t="s">
        <v>107</v>
      </c>
      <c r="F31" s="43" t="s">
        <v>17</v>
      </c>
      <c r="G31" s="44">
        <f>SUM(H31:I31)</f>
        <v>45</v>
      </c>
      <c r="H31" s="45">
        <v>30</v>
      </c>
      <c r="I31" s="46">
        <v>15</v>
      </c>
      <c r="J31" s="47"/>
      <c r="K31" s="46"/>
      <c r="L31" s="48"/>
      <c r="M31" s="46"/>
      <c r="N31" s="47">
        <v>2</v>
      </c>
      <c r="O31" s="46">
        <v>1</v>
      </c>
      <c r="P31" s="48"/>
      <c r="Q31" s="46"/>
      <c r="R31" s="15"/>
      <c r="S31" s="7"/>
      <c r="T31" s="11"/>
      <c r="U31" s="200"/>
      <c r="V31" s="15"/>
      <c r="W31" s="7"/>
      <c r="X31" s="84"/>
      <c r="Y31" s="84"/>
      <c r="Z31" s="52">
        <f t="shared" si="3"/>
        <v>4</v>
      </c>
      <c r="AA31" s="56">
        <f t="shared" si="1"/>
        <v>1.7763391623573996</v>
      </c>
      <c r="AB31" s="57">
        <f t="shared" si="2"/>
        <v>2.2236608376426004</v>
      </c>
      <c r="AC31" s="53"/>
      <c r="AD31" s="53"/>
      <c r="AE31" s="53"/>
    </row>
    <row r="32" spans="1:31" s="17" customFormat="1" ht="11.25" customHeight="1">
      <c r="A32" s="14">
        <v>25</v>
      </c>
      <c r="B32" s="41" t="s">
        <v>76</v>
      </c>
      <c r="C32" s="42">
        <v>30</v>
      </c>
      <c r="D32" s="43">
        <v>4</v>
      </c>
      <c r="E32" s="42" t="s">
        <v>106</v>
      </c>
      <c r="F32" s="43" t="s">
        <v>18</v>
      </c>
      <c r="G32" s="44">
        <f aca="true" t="shared" si="5" ref="G32:G38">SUM(H32:I32)</f>
        <v>60</v>
      </c>
      <c r="H32" s="45">
        <v>30</v>
      </c>
      <c r="I32" s="46">
        <v>30</v>
      </c>
      <c r="J32" s="47"/>
      <c r="K32" s="46"/>
      <c r="L32" s="48"/>
      <c r="M32" s="46"/>
      <c r="N32" s="47"/>
      <c r="O32" s="46"/>
      <c r="P32" s="48">
        <v>2</v>
      </c>
      <c r="Q32" s="46">
        <v>2</v>
      </c>
      <c r="R32" s="15"/>
      <c r="S32" s="7"/>
      <c r="T32" s="11"/>
      <c r="U32" s="200"/>
      <c r="V32" s="15"/>
      <c r="W32" s="7"/>
      <c r="X32" s="84"/>
      <c r="Y32" s="84"/>
      <c r="Z32" s="52">
        <f t="shared" si="3"/>
        <v>4</v>
      </c>
      <c r="AA32" s="56">
        <f t="shared" si="1"/>
        <v>2.3684522164765327</v>
      </c>
      <c r="AB32" s="58">
        <f t="shared" si="2"/>
        <v>1.6315477835234673</v>
      </c>
      <c r="AC32" s="53"/>
      <c r="AD32" s="53"/>
      <c r="AE32" s="53"/>
    </row>
    <row r="33" spans="1:31" s="17" customFormat="1" ht="11.25" customHeight="1">
      <c r="A33" s="14">
        <v>26</v>
      </c>
      <c r="B33" s="41" t="s">
        <v>79</v>
      </c>
      <c r="C33" s="42"/>
      <c r="D33" s="43">
        <v>4</v>
      </c>
      <c r="E33" s="42" t="s">
        <v>106</v>
      </c>
      <c r="F33" s="43" t="s">
        <v>18</v>
      </c>
      <c r="G33" s="44">
        <f t="shared" si="5"/>
        <v>45</v>
      </c>
      <c r="H33" s="45">
        <v>15</v>
      </c>
      <c r="I33" s="46">
        <v>30</v>
      </c>
      <c r="J33" s="47"/>
      <c r="K33" s="46"/>
      <c r="L33" s="48"/>
      <c r="M33" s="46"/>
      <c r="N33" s="47"/>
      <c r="O33" s="46"/>
      <c r="P33" s="48">
        <v>1</v>
      </c>
      <c r="Q33" s="46">
        <v>2</v>
      </c>
      <c r="R33" s="15"/>
      <c r="S33" s="7"/>
      <c r="T33" s="11"/>
      <c r="U33" s="200"/>
      <c r="V33" s="15"/>
      <c r="W33" s="7"/>
      <c r="X33" s="84"/>
      <c r="Y33" s="84"/>
      <c r="Z33" s="52">
        <f t="shared" si="3"/>
        <v>4</v>
      </c>
      <c r="AA33" s="56">
        <f t="shared" si="1"/>
        <v>1.7763391623573996</v>
      </c>
      <c r="AB33" s="58">
        <f t="shared" si="2"/>
        <v>2.2236608376426004</v>
      </c>
      <c r="AC33" s="53"/>
      <c r="AD33" s="53"/>
      <c r="AE33" s="53"/>
    </row>
    <row r="34" spans="1:31" ht="11.25" customHeight="1">
      <c r="A34" s="14">
        <v>27</v>
      </c>
      <c r="B34" s="24" t="s">
        <v>83</v>
      </c>
      <c r="C34" s="94">
        <v>30</v>
      </c>
      <c r="D34" s="14">
        <v>4</v>
      </c>
      <c r="E34" s="94" t="s">
        <v>106</v>
      </c>
      <c r="F34" s="14" t="s">
        <v>18</v>
      </c>
      <c r="G34" s="16">
        <f t="shared" si="5"/>
        <v>75</v>
      </c>
      <c r="H34" s="93">
        <v>30</v>
      </c>
      <c r="I34" s="7">
        <v>45</v>
      </c>
      <c r="J34" s="15"/>
      <c r="K34" s="7"/>
      <c r="L34" s="11"/>
      <c r="M34" s="7"/>
      <c r="N34" s="15"/>
      <c r="O34" s="7"/>
      <c r="P34" s="11">
        <v>2</v>
      </c>
      <c r="Q34" s="7">
        <v>3</v>
      </c>
      <c r="R34" s="15"/>
      <c r="S34" s="7"/>
      <c r="T34" s="11"/>
      <c r="U34" s="200"/>
      <c r="V34" s="15"/>
      <c r="W34" s="7"/>
      <c r="X34" s="84"/>
      <c r="Y34" s="84"/>
      <c r="Z34" s="52">
        <f t="shared" si="3"/>
        <v>4</v>
      </c>
      <c r="AA34" s="56">
        <f t="shared" si="1"/>
        <v>2.9605652705956658</v>
      </c>
      <c r="AB34" s="58">
        <f t="shared" si="2"/>
        <v>1.0394347294043342</v>
      </c>
      <c r="AC34" s="53"/>
      <c r="AD34" s="53"/>
      <c r="AE34" s="53"/>
    </row>
    <row r="35" spans="1:31" ht="11.25" customHeight="1">
      <c r="A35" s="14">
        <v>28</v>
      </c>
      <c r="B35" s="24" t="s">
        <v>80</v>
      </c>
      <c r="C35" s="94"/>
      <c r="D35" s="14">
        <v>4</v>
      </c>
      <c r="E35" s="94" t="s">
        <v>107</v>
      </c>
      <c r="F35" s="14" t="s">
        <v>15</v>
      </c>
      <c r="G35" s="16">
        <f t="shared" si="5"/>
        <v>45</v>
      </c>
      <c r="H35" s="93">
        <v>15</v>
      </c>
      <c r="I35" s="7">
        <v>30</v>
      </c>
      <c r="J35" s="15"/>
      <c r="K35" s="7"/>
      <c r="L35" s="11"/>
      <c r="M35" s="7"/>
      <c r="N35" s="15"/>
      <c r="O35" s="7"/>
      <c r="P35" s="11">
        <v>1</v>
      </c>
      <c r="Q35" s="7">
        <v>2</v>
      </c>
      <c r="R35" s="15"/>
      <c r="S35" s="7"/>
      <c r="T35" s="11"/>
      <c r="U35" s="200"/>
      <c r="V35" s="15"/>
      <c r="W35" s="7"/>
      <c r="X35" s="84"/>
      <c r="Y35" s="84"/>
      <c r="Z35" s="52">
        <f t="shared" si="3"/>
        <v>4</v>
      </c>
      <c r="AA35" s="56">
        <f t="shared" si="1"/>
        <v>1.7763391623573996</v>
      </c>
      <c r="AB35" s="57">
        <f t="shared" si="2"/>
        <v>2.2236608376426004</v>
      </c>
      <c r="AC35" s="53"/>
      <c r="AD35" s="53"/>
      <c r="AE35" s="53"/>
    </row>
    <row r="36" spans="1:31" s="33" customFormat="1" ht="11.25" customHeight="1">
      <c r="A36" s="14">
        <v>29</v>
      </c>
      <c r="B36" s="24" t="s">
        <v>136</v>
      </c>
      <c r="C36" s="94"/>
      <c r="D36" s="14">
        <v>3</v>
      </c>
      <c r="E36" s="94" t="s">
        <v>107</v>
      </c>
      <c r="F36" s="14" t="s">
        <v>18</v>
      </c>
      <c r="G36" s="34">
        <f t="shared" si="5"/>
        <v>45</v>
      </c>
      <c r="H36" s="93">
        <v>15</v>
      </c>
      <c r="I36" s="7">
        <v>30</v>
      </c>
      <c r="J36" s="15"/>
      <c r="K36" s="7"/>
      <c r="L36" s="11"/>
      <c r="M36" s="7"/>
      <c r="N36" s="15"/>
      <c r="O36" s="7"/>
      <c r="P36" s="15">
        <v>1</v>
      </c>
      <c r="Q36" s="7">
        <v>2</v>
      </c>
      <c r="R36" s="15"/>
      <c r="S36" s="7"/>
      <c r="T36" s="11"/>
      <c r="U36" s="200"/>
      <c r="V36" s="15"/>
      <c r="W36" s="7"/>
      <c r="X36" s="84"/>
      <c r="Y36" s="84"/>
      <c r="Z36" s="52">
        <f aca="true" t="shared" si="6" ref="Z36:Z41">D36</f>
        <v>3</v>
      </c>
      <c r="AA36" s="56">
        <f>G36/25.333</f>
        <v>1.7763391623573996</v>
      </c>
      <c r="AB36" s="58">
        <f>Z36-AA36</f>
        <v>1.2236608376426004</v>
      </c>
      <c r="AC36" s="53"/>
      <c r="AD36" s="53"/>
      <c r="AE36" s="53"/>
    </row>
    <row r="37" spans="1:31" ht="11.25" customHeight="1">
      <c r="A37" s="14">
        <v>30</v>
      </c>
      <c r="B37" s="24" t="s">
        <v>85</v>
      </c>
      <c r="C37" s="94">
        <v>30</v>
      </c>
      <c r="D37" s="14">
        <v>2</v>
      </c>
      <c r="E37" s="94" t="s">
        <v>107</v>
      </c>
      <c r="F37" s="14" t="s">
        <v>18</v>
      </c>
      <c r="G37" s="16">
        <f t="shared" si="5"/>
        <v>30</v>
      </c>
      <c r="H37" s="93">
        <v>15</v>
      </c>
      <c r="I37" s="7">
        <v>15</v>
      </c>
      <c r="J37" s="15"/>
      <c r="K37" s="7"/>
      <c r="L37" s="11"/>
      <c r="M37" s="7"/>
      <c r="N37" s="15"/>
      <c r="O37" s="7"/>
      <c r="P37" s="15">
        <v>1</v>
      </c>
      <c r="Q37" s="7">
        <v>1</v>
      </c>
      <c r="R37" s="15"/>
      <c r="S37" s="7"/>
      <c r="T37" s="11"/>
      <c r="U37" s="200"/>
      <c r="V37" s="15"/>
      <c r="W37" s="7"/>
      <c r="X37" s="84"/>
      <c r="Y37" s="84"/>
      <c r="Z37" s="52">
        <f t="shared" si="6"/>
        <v>2</v>
      </c>
      <c r="AA37" s="56">
        <f>G37/25.333</f>
        <v>1.1842261082382664</v>
      </c>
      <c r="AB37" s="57">
        <f>Z37-AA37</f>
        <v>0.8157738917617336</v>
      </c>
      <c r="AC37" s="53"/>
      <c r="AD37" s="53"/>
      <c r="AE37" s="53"/>
    </row>
    <row r="38" spans="1:31" ht="11.25" customHeight="1">
      <c r="A38" s="14">
        <v>31</v>
      </c>
      <c r="B38" s="41" t="s">
        <v>82</v>
      </c>
      <c r="C38" s="42">
        <v>45</v>
      </c>
      <c r="D38" s="43">
        <v>3</v>
      </c>
      <c r="E38" s="94" t="s">
        <v>107</v>
      </c>
      <c r="F38" s="43" t="s">
        <v>18</v>
      </c>
      <c r="G38" s="49">
        <f t="shared" si="5"/>
        <v>45</v>
      </c>
      <c r="H38" s="45">
        <v>30</v>
      </c>
      <c r="I38" s="46">
        <v>15</v>
      </c>
      <c r="J38" s="47"/>
      <c r="K38" s="46"/>
      <c r="L38" s="48"/>
      <c r="M38" s="46"/>
      <c r="N38" s="47"/>
      <c r="O38" s="46"/>
      <c r="P38" s="47">
        <v>2</v>
      </c>
      <c r="Q38" s="46">
        <v>1</v>
      </c>
      <c r="R38" s="47"/>
      <c r="S38" s="46"/>
      <c r="T38" s="48"/>
      <c r="U38" s="201"/>
      <c r="V38" s="47"/>
      <c r="W38" s="46"/>
      <c r="X38" s="84"/>
      <c r="Y38" s="84"/>
      <c r="Z38" s="52">
        <f t="shared" si="6"/>
        <v>3</v>
      </c>
      <c r="AA38" s="56">
        <f>G38/25.333</f>
        <v>1.7763391623573996</v>
      </c>
      <c r="AB38" s="58">
        <f>Z38-AA38</f>
        <v>1.2236608376426004</v>
      </c>
      <c r="AC38" s="53"/>
      <c r="AD38" s="53"/>
      <c r="AE38" s="53"/>
    </row>
    <row r="39" spans="1:31" s="77" customFormat="1" ht="11.25" customHeight="1">
      <c r="A39" s="64">
        <v>32</v>
      </c>
      <c r="B39" s="65" t="s">
        <v>86</v>
      </c>
      <c r="C39" s="66"/>
      <c r="D39" s="64">
        <v>4</v>
      </c>
      <c r="E39" s="66" t="s">
        <v>107</v>
      </c>
      <c r="F39" s="64" t="s">
        <v>18</v>
      </c>
      <c r="G39" s="67">
        <v>30</v>
      </c>
      <c r="H39" s="68">
        <v>15</v>
      </c>
      <c r="I39" s="69">
        <v>15</v>
      </c>
      <c r="J39" s="71"/>
      <c r="K39" s="69"/>
      <c r="L39" s="70"/>
      <c r="M39" s="69"/>
      <c r="N39" s="71"/>
      <c r="O39" s="69"/>
      <c r="P39" s="70"/>
      <c r="Q39" s="69"/>
      <c r="R39" s="70">
        <v>1</v>
      </c>
      <c r="S39" s="69">
        <v>1</v>
      </c>
      <c r="T39" s="70"/>
      <c r="U39" s="196"/>
      <c r="V39" s="71"/>
      <c r="W39" s="69"/>
      <c r="X39" s="84"/>
      <c r="Y39" s="84"/>
      <c r="Z39" s="72">
        <f t="shared" si="6"/>
        <v>4</v>
      </c>
      <c r="AA39" s="73">
        <f>G39/25.333</f>
        <v>1.1842261082382664</v>
      </c>
      <c r="AB39" s="74">
        <f>Z39-AA39</f>
        <v>2.815773891761734</v>
      </c>
      <c r="AC39" s="75"/>
      <c r="AD39" s="75"/>
      <c r="AE39" s="75"/>
    </row>
    <row r="40" spans="1:31" s="77" customFormat="1" ht="11.25" customHeight="1">
      <c r="A40" s="64">
        <v>33</v>
      </c>
      <c r="B40" s="65" t="s">
        <v>129</v>
      </c>
      <c r="C40" s="66"/>
      <c r="D40" s="64">
        <v>4</v>
      </c>
      <c r="E40" s="66" t="s">
        <v>107</v>
      </c>
      <c r="F40" s="64" t="s">
        <v>18</v>
      </c>
      <c r="G40" s="67">
        <v>30</v>
      </c>
      <c r="H40" s="68">
        <v>15</v>
      </c>
      <c r="I40" s="69">
        <v>15</v>
      </c>
      <c r="J40" s="71"/>
      <c r="K40" s="69"/>
      <c r="L40" s="70"/>
      <c r="M40" s="69"/>
      <c r="N40" s="71"/>
      <c r="O40" s="69"/>
      <c r="P40" s="70"/>
      <c r="Q40" s="69"/>
      <c r="R40" s="70">
        <v>1</v>
      </c>
      <c r="S40" s="69">
        <v>1</v>
      </c>
      <c r="T40" s="70"/>
      <c r="U40" s="196"/>
      <c r="V40" s="71"/>
      <c r="W40" s="69"/>
      <c r="X40" s="84"/>
      <c r="Y40" s="84"/>
      <c r="Z40" s="72">
        <f t="shared" si="6"/>
        <v>4</v>
      </c>
      <c r="AA40" s="73"/>
      <c r="AB40" s="74"/>
      <c r="AC40" s="75"/>
      <c r="AD40" s="75"/>
      <c r="AE40" s="75"/>
    </row>
    <row r="41" spans="1:31" s="76" customFormat="1" ht="11.25" customHeight="1">
      <c r="A41" s="64">
        <v>34</v>
      </c>
      <c r="B41" s="65" t="s">
        <v>130</v>
      </c>
      <c r="C41" s="66"/>
      <c r="D41" s="64">
        <v>4</v>
      </c>
      <c r="E41" s="66" t="s">
        <v>107</v>
      </c>
      <c r="F41" s="64" t="s">
        <v>18</v>
      </c>
      <c r="G41" s="67">
        <f aca="true" t="shared" si="7" ref="G41:G54">SUM(H41:I41)</f>
        <v>30</v>
      </c>
      <c r="H41" s="68">
        <v>15</v>
      </c>
      <c r="I41" s="69">
        <v>15</v>
      </c>
      <c r="J41" s="71"/>
      <c r="K41" s="69"/>
      <c r="L41" s="70"/>
      <c r="M41" s="69"/>
      <c r="N41" s="71"/>
      <c r="O41" s="69"/>
      <c r="P41" s="70"/>
      <c r="Q41" s="69"/>
      <c r="R41" s="70">
        <v>1</v>
      </c>
      <c r="S41" s="69">
        <v>1</v>
      </c>
      <c r="T41" s="70"/>
      <c r="U41" s="196"/>
      <c r="V41" s="71"/>
      <c r="W41" s="69"/>
      <c r="X41" s="84"/>
      <c r="Y41" s="84"/>
      <c r="Z41" s="72">
        <f t="shared" si="6"/>
        <v>4</v>
      </c>
      <c r="AA41" s="73">
        <f>G41/25.333</f>
        <v>1.1842261082382664</v>
      </c>
      <c r="AB41" s="74">
        <f>Z41-AA41</f>
        <v>2.815773891761734</v>
      </c>
      <c r="AC41" s="75"/>
      <c r="AD41" s="75"/>
      <c r="AE41" s="75"/>
    </row>
    <row r="42" spans="1:31" ht="11.25" customHeight="1">
      <c r="A42" s="14">
        <v>35</v>
      </c>
      <c r="B42" s="41" t="s">
        <v>77</v>
      </c>
      <c r="C42" s="42">
        <v>45</v>
      </c>
      <c r="D42" s="43">
        <v>5</v>
      </c>
      <c r="E42" s="42" t="s">
        <v>106</v>
      </c>
      <c r="F42" s="43" t="s">
        <v>18</v>
      </c>
      <c r="G42" s="44">
        <f t="shared" si="7"/>
        <v>60</v>
      </c>
      <c r="H42" s="45">
        <v>30</v>
      </c>
      <c r="I42" s="46">
        <v>30</v>
      </c>
      <c r="J42" s="47"/>
      <c r="K42" s="46"/>
      <c r="L42" s="48"/>
      <c r="M42" s="46"/>
      <c r="N42" s="47"/>
      <c r="O42" s="46"/>
      <c r="P42" s="48"/>
      <c r="Q42" s="46"/>
      <c r="R42" s="47">
        <v>2</v>
      </c>
      <c r="S42" s="46">
        <v>2</v>
      </c>
      <c r="T42" s="48"/>
      <c r="U42" s="201"/>
      <c r="V42" s="47"/>
      <c r="W42" s="46"/>
      <c r="X42" s="84"/>
      <c r="Y42" s="84"/>
      <c r="Z42" s="52">
        <f t="shared" si="3"/>
        <v>5</v>
      </c>
      <c r="AA42" s="56">
        <f t="shared" si="1"/>
        <v>2.3684522164765327</v>
      </c>
      <c r="AB42" s="58">
        <f t="shared" si="2"/>
        <v>2.6315477835234673</v>
      </c>
      <c r="AC42" s="53"/>
      <c r="AD42" s="53"/>
      <c r="AE42" s="53"/>
    </row>
    <row r="43" spans="1:31" ht="11.25" customHeight="1">
      <c r="A43" s="14">
        <v>36</v>
      </c>
      <c r="B43" s="41" t="s">
        <v>78</v>
      </c>
      <c r="C43" s="42">
        <v>30</v>
      </c>
      <c r="D43" s="43">
        <v>4</v>
      </c>
      <c r="E43" s="42" t="s">
        <v>106</v>
      </c>
      <c r="F43" s="43" t="s">
        <v>15</v>
      </c>
      <c r="G43" s="44">
        <f t="shared" si="7"/>
        <v>60</v>
      </c>
      <c r="H43" s="45">
        <v>30</v>
      </c>
      <c r="I43" s="46">
        <v>30</v>
      </c>
      <c r="J43" s="47"/>
      <c r="K43" s="46"/>
      <c r="L43" s="48"/>
      <c r="M43" s="46"/>
      <c r="N43" s="47"/>
      <c r="O43" s="46"/>
      <c r="P43" s="48"/>
      <c r="Q43" s="46"/>
      <c r="R43" s="47">
        <v>2</v>
      </c>
      <c r="S43" s="46">
        <v>2</v>
      </c>
      <c r="T43" s="48"/>
      <c r="U43" s="201"/>
      <c r="V43" s="47"/>
      <c r="W43" s="46"/>
      <c r="X43" s="84"/>
      <c r="Y43" s="84"/>
      <c r="Z43" s="52">
        <f t="shared" si="3"/>
        <v>4</v>
      </c>
      <c r="AA43" s="56">
        <f t="shared" si="1"/>
        <v>2.3684522164765327</v>
      </c>
      <c r="AB43" s="57">
        <f t="shared" si="2"/>
        <v>1.6315477835234673</v>
      </c>
      <c r="AC43" s="53"/>
      <c r="AD43" s="53"/>
      <c r="AE43" s="53"/>
    </row>
    <row r="44" spans="1:31" ht="11.25" customHeight="1">
      <c r="A44" s="14">
        <v>37</v>
      </c>
      <c r="B44" s="41" t="s">
        <v>81</v>
      </c>
      <c r="C44" s="42">
        <v>60</v>
      </c>
      <c r="D44" s="43">
        <v>5</v>
      </c>
      <c r="E44" s="42" t="s">
        <v>106</v>
      </c>
      <c r="F44" s="43" t="s">
        <v>18</v>
      </c>
      <c r="G44" s="44">
        <f t="shared" si="7"/>
        <v>75</v>
      </c>
      <c r="H44" s="45">
        <v>30</v>
      </c>
      <c r="I44" s="46">
        <v>45</v>
      </c>
      <c r="J44" s="47"/>
      <c r="K44" s="46"/>
      <c r="L44" s="48"/>
      <c r="M44" s="46"/>
      <c r="N44" s="47"/>
      <c r="O44" s="46"/>
      <c r="P44" s="48"/>
      <c r="Q44" s="46"/>
      <c r="R44" s="47">
        <v>2</v>
      </c>
      <c r="S44" s="46">
        <v>3</v>
      </c>
      <c r="T44" s="48"/>
      <c r="U44" s="201"/>
      <c r="V44" s="47"/>
      <c r="W44" s="46"/>
      <c r="X44" s="84"/>
      <c r="Y44" s="84"/>
      <c r="Z44" s="52">
        <f t="shared" si="3"/>
        <v>5</v>
      </c>
      <c r="AA44" s="56">
        <f t="shared" si="1"/>
        <v>2.9605652705956658</v>
      </c>
      <c r="AB44" s="57">
        <f t="shared" si="2"/>
        <v>2.0394347294043342</v>
      </c>
      <c r="AC44" s="53"/>
      <c r="AD44" s="53"/>
      <c r="AE44" s="53"/>
    </row>
    <row r="45" spans="1:31" s="17" customFormat="1" ht="11.25" customHeight="1">
      <c r="A45" s="14">
        <v>38</v>
      </c>
      <c r="B45" s="41" t="s">
        <v>135</v>
      </c>
      <c r="C45" s="42"/>
      <c r="D45" s="43" t="s">
        <v>148</v>
      </c>
      <c r="E45" s="42" t="s">
        <v>170</v>
      </c>
      <c r="F45" s="43" t="s">
        <v>18</v>
      </c>
      <c r="G45" s="44">
        <f t="shared" si="7"/>
        <v>90</v>
      </c>
      <c r="H45" s="45">
        <v>30</v>
      </c>
      <c r="I45" s="46">
        <v>60</v>
      </c>
      <c r="J45" s="47"/>
      <c r="K45" s="46"/>
      <c r="L45" s="48"/>
      <c r="M45" s="46"/>
      <c r="N45" s="47"/>
      <c r="O45" s="46"/>
      <c r="P45" s="48"/>
      <c r="Q45" s="46"/>
      <c r="R45" s="47">
        <v>1</v>
      </c>
      <c r="S45" s="46">
        <v>2</v>
      </c>
      <c r="T45" s="48">
        <v>1</v>
      </c>
      <c r="U45" s="201">
        <v>2</v>
      </c>
      <c r="V45" s="47"/>
      <c r="W45" s="46"/>
      <c r="X45" s="84"/>
      <c r="Y45" s="84"/>
      <c r="Z45" s="52">
        <v>9</v>
      </c>
      <c r="AA45" s="56">
        <f t="shared" si="1"/>
        <v>3.5526783247147993</v>
      </c>
      <c r="AB45" s="58">
        <f t="shared" si="2"/>
        <v>5.447321675285201</v>
      </c>
      <c r="AC45" s="53"/>
      <c r="AD45" s="53"/>
      <c r="AE45" s="53"/>
    </row>
    <row r="46" spans="1:31" ht="11.25" customHeight="1">
      <c r="A46" s="14">
        <v>39</v>
      </c>
      <c r="B46" s="41" t="s">
        <v>105</v>
      </c>
      <c r="C46" s="42"/>
      <c r="D46" s="43">
        <v>4</v>
      </c>
      <c r="E46" s="42" t="s">
        <v>107</v>
      </c>
      <c r="F46" s="43" t="s">
        <v>18</v>
      </c>
      <c r="G46" s="44">
        <f t="shared" si="7"/>
        <v>60</v>
      </c>
      <c r="H46" s="45">
        <v>30</v>
      </c>
      <c r="I46" s="46">
        <v>30</v>
      </c>
      <c r="J46" s="47"/>
      <c r="K46" s="46"/>
      <c r="L46" s="48"/>
      <c r="M46" s="46"/>
      <c r="N46" s="47"/>
      <c r="O46" s="46"/>
      <c r="P46" s="48"/>
      <c r="Q46" s="46"/>
      <c r="R46" s="47"/>
      <c r="S46" s="46"/>
      <c r="T46" s="48">
        <v>2</v>
      </c>
      <c r="U46" s="201">
        <v>2</v>
      </c>
      <c r="V46" s="47"/>
      <c r="W46" s="46"/>
      <c r="X46" s="84"/>
      <c r="Y46" s="84"/>
      <c r="Z46" s="52">
        <f t="shared" si="3"/>
        <v>4</v>
      </c>
      <c r="AA46" s="56">
        <f t="shared" si="1"/>
        <v>2.3684522164765327</v>
      </c>
      <c r="AB46" s="57">
        <f t="shared" si="2"/>
        <v>1.6315477835234673</v>
      </c>
      <c r="AC46" s="53"/>
      <c r="AD46" s="53"/>
      <c r="AE46" s="53"/>
    </row>
    <row r="47" spans="1:31" s="76" customFormat="1" ht="11.25" customHeight="1">
      <c r="A47" s="64">
        <v>40</v>
      </c>
      <c r="B47" s="65" t="s">
        <v>131</v>
      </c>
      <c r="C47" s="66"/>
      <c r="D47" s="64">
        <v>5</v>
      </c>
      <c r="E47" s="66" t="s">
        <v>106</v>
      </c>
      <c r="F47" s="64" t="s">
        <v>18</v>
      </c>
      <c r="G47" s="78">
        <f t="shared" si="7"/>
        <v>60</v>
      </c>
      <c r="H47" s="68">
        <v>30</v>
      </c>
      <c r="I47" s="69">
        <v>30</v>
      </c>
      <c r="J47" s="71"/>
      <c r="K47" s="69"/>
      <c r="L47" s="70"/>
      <c r="M47" s="69"/>
      <c r="N47" s="71"/>
      <c r="O47" s="69"/>
      <c r="P47" s="70"/>
      <c r="Q47" s="69"/>
      <c r="R47" s="71"/>
      <c r="S47" s="69"/>
      <c r="T47" s="70">
        <v>2</v>
      </c>
      <c r="U47" s="196">
        <v>2</v>
      </c>
      <c r="V47" s="71"/>
      <c r="W47" s="69"/>
      <c r="X47" s="84"/>
      <c r="Y47" s="84"/>
      <c r="Z47" s="72">
        <f t="shared" si="3"/>
        <v>5</v>
      </c>
      <c r="AA47" s="73">
        <f t="shared" si="1"/>
        <v>2.3684522164765327</v>
      </c>
      <c r="AB47" s="74">
        <f t="shared" si="2"/>
        <v>2.6315477835234673</v>
      </c>
      <c r="AC47" s="75"/>
      <c r="AD47" s="75"/>
      <c r="AE47" s="75"/>
    </row>
    <row r="48" spans="1:31" s="76" customFormat="1" ht="11.25" customHeight="1">
      <c r="A48" s="64">
        <v>41</v>
      </c>
      <c r="B48" s="65" t="s">
        <v>87</v>
      </c>
      <c r="C48" s="66"/>
      <c r="D48" s="64">
        <v>5</v>
      </c>
      <c r="E48" s="66" t="s">
        <v>106</v>
      </c>
      <c r="F48" s="64" t="s">
        <v>18</v>
      </c>
      <c r="G48" s="67">
        <f t="shared" si="7"/>
        <v>60</v>
      </c>
      <c r="H48" s="68">
        <v>30</v>
      </c>
      <c r="I48" s="69">
        <v>30</v>
      </c>
      <c r="J48" s="71"/>
      <c r="K48" s="69"/>
      <c r="L48" s="70"/>
      <c r="M48" s="69"/>
      <c r="N48" s="71"/>
      <c r="O48" s="69"/>
      <c r="P48" s="70"/>
      <c r="Q48" s="69"/>
      <c r="R48" s="71"/>
      <c r="S48" s="69"/>
      <c r="T48" s="70">
        <v>2</v>
      </c>
      <c r="U48" s="196">
        <v>2</v>
      </c>
      <c r="V48" s="71"/>
      <c r="W48" s="69"/>
      <c r="X48" s="84"/>
      <c r="Y48" s="84"/>
      <c r="Z48" s="72">
        <f t="shared" si="3"/>
        <v>5</v>
      </c>
      <c r="AA48" s="73">
        <f t="shared" si="1"/>
        <v>2.3684522164765327</v>
      </c>
      <c r="AB48" s="74">
        <f t="shared" si="2"/>
        <v>2.6315477835234673</v>
      </c>
      <c r="AC48" s="75"/>
      <c r="AD48" s="75"/>
      <c r="AE48" s="75"/>
    </row>
    <row r="49" spans="1:31" s="76" customFormat="1" ht="11.25" customHeight="1">
      <c r="A49" s="64">
        <v>42</v>
      </c>
      <c r="B49" s="65" t="s">
        <v>88</v>
      </c>
      <c r="C49" s="66"/>
      <c r="D49" s="64">
        <v>5</v>
      </c>
      <c r="E49" s="66" t="s">
        <v>106</v>
      </c>
      <c r="F49" s="64" t="s">
        <v>18</v>
      </c>
      <c r="G49" s="78">
        <f t="shared" si="7"/>
        <v>60</v>
      </c>
      <c r="H49" s="68">
        <v>30</v>
      </c>
      <c r="I49" s="69">
        <v>30</v>
      </c>
      <c r="J49" s="71"/>
      <c r="K49" s="69"/>
      <c r="L49" s="70"/>
      <c r="M49" s="69"/>
      <c r="N49" s="71"/>
      <c r="O49" s="69"/>
      <c r="P49" s="70"/>
      <c r="Q49" s="69"/>
      <c r="R49" s="71"/>
      <c r="S49" s="69"/>
      <c r="T49" s="70">
        <v>2</v>
      </c>
      <c r="U49" s="196">
        <v>2</v>
      </c>
      <c r="V49" s="71"/>
      <c r="W49" s="69"/>
      <c r="X49" s="84"/>
      <c r="Y49" s="84"/>
      <c r="Z49" s="72">
        <f t="shared" si="3"/>
        <v>5</v>
      </c>
      <c r="AA49" s="73">
        <f t="shared" si="1"/>
        <v>2.3684522164765327</v>
      </c>
      <c r="AB49" s="74">
        <f t="shared" si="2"/>
        <v>2.6315477835234673</v>
      </c>
      <c r="AC49" s="75"/>
      <c r="AD49" s="75"/>
      <c r="AE49" s="75"/>
    </row>
    <row r="50" spans="1:31" s="76" customFormat="1" ht="11.25" customHeight="1">
      <c r="A50" s="64">
        <v>43</v>
      </c>
      <c r="B50" s="65" t="s">
        <v>113</v>
      </c>
      <c r="C50" s="66"/>
      <c r="D50" s="64" t="s">
        <v>142</v>
      </c>
      <c r="E50" s="66" t="s">
        <v>108</v>
      </c>
      <c r="F50" s="64" t="s">
        <v>19</v>
      </c>
      <c r="G50" s="67">
        <f t="shared" si="7"/>
        <v>60</v>
      </c>
      <c r="H50" s="143" t="s">
        <v>13</v>
      </c>
      <c r="I50" s="69">
        <v>60</v>
      </c>
      <c r="J50" s="71"/>
      <c r="K50" s="69"/>
      <c r="L50" s="153" t="s">
        <v>13</v>
      </c>
      <c r="M50" s="69">
        <v>1</v>
      </c>
      <c r="N50" s="71"/>
      <c r="O50" s="69"/>
      <c r="P50" s="153" t="s">
        <v>13</v>
      </c>
      <c r="Q50" s="69">
        <v>2</v>
      </c>
      <c r="R50" s="71"/>
      <c r="S50" s="69"/>
      <c r="T50" s="153" t="s">
        <v>13</v>
      </c>
      <c r="U50" s="196">
        <v>2</v>
      </c>
      <c r="V50" s="71"/>
      <c r="W50" s="69"/>
      <c r="X50" s="84"/>
      <c r="Y50" s="84"/>
      <c r="Z50" s="72">
        <v>6</v>
      </c>
      <c r="AA50" s="73">
        <f t="shared" si="1"/>
        <v>2.3684522164765327</v>
      </c>
      <c r="AB50" s="74">
        <f t="shared" si="2"/>
        <v>3.6315477835234673</v>
      </c>
      <c r="AC50" s="75"/>
      <c r="AD50" s="75"/>
      <c r="AE50" s="75"/>
    </row>
    <row r="51" spans="1:31" s="76" customFormat="1" ht="11.25" customHeight="1">
      <c r="A51" s="79">
        <v>44</v>
      </c>
      <c r="B51" s="170" t="s">
        <v>89</v>
      </c>
      <c r="C51" s="66" t="s">
        <v>59</v>
      </c>
      <c r="D51" s="64">
        <v>8</v>
      </c>
      <c r="E51" s="322" t="s">
        <v>219</v>
      </c>
      <c r="F51" s="323"/>
      <c r="G51" s="324"/>
      <c r="H51" s="323"/>
      <c r="I51" s="325"/>
      <c r="J51" s="71"/>
      <c r="K51" s="69"/>
      <c r="L51" s="70"/>
      <c r="M51" s="69"/>
      <c r="N51" s="71"/>
      <c r="O51" s="69"/>
      <c r="P51" s="70"/>
      <c r="Q51" s="69"/>
      <c r="R51" s="71"/>
      <c r="S51" s="69"/>
      <c r="T51" s="70"/>
      <c r="U51" s="196"/>
      <c r="V51" s="71"/>
      <c r="W51" s="69"/>
      <c r="X51" s="84"/>
      <c r="Y51" s="84"/>
      <c r="Z51" s="72">
        <f>D51</f>
        <v>8</v>
      </c>
      <c r="AA51" s="73">
        <f>G51/25.333</f>
        <v>0</v>
      </c>
      <c r="AB51" s="74">
        <f>Z51-AA51</f>
        <v>8</v>
      </c>
      <c r="AC51" s="75"/>
      <c r="AD51" s="75"/>
      <c r="AE51" s="75"/>
    </row>
    <row r="52" spans="1:31" s="76" customFormat="1" ht="11.25" customHeight="1">
      <c r="A52" s="64">
        <v>45</v>
      </c>
      <c r="B52" s="65" t="s">
        <v>175</v>
      </c>
      <c r="C52" s="66"/>
      <c r="D52" s="64">
        <v>4</v>
      </c>
      <c r="E52" s="66" t="s">
        <v>107</v>
      </c>
      <c r="F52" s="64" t="s">
        <v>18</v>
      </c>
      <c r="G52" s="67">
        <f t="shared" si="7"/>
        <v>60</v>
      </c>
      <c r="H52" s="68">
        <v>30</v>
      </c>
      <c r="I52" s="69">
        <v>30</v>
      </c>
      <c r="J52" s="71"/>
      <c r="K52" s="69"/>
      <c r="L52" s="70"/>
      <c r="M52" s="69"/>
      <c r="N52" s="71"/>
      <c r="O52" s="69"/>
      <c r="P52" s="70"/>
      <c r="Q52" s="69"/>
      <c r="R52" s="71"/>
      <c r="S52" s="69"/>
      <c r="T52" s="70"/>
      <c r="U52" s="196"/>
      <c r="V52" s="71">
        <v>2</v>
      </c>
      <c r="W52" s="69">
        <v>2</v>
      </c>
      <c r="X52" s="84"/>
      <c r="Y52" s="84"/>
      <c r="Z52" s="72">
        <f t="shared" si="3"/>
        <v>4</v>
      </c>
      <c r="AA52" s="73">
        <f t="shared" si="1"/>
        <v>2.3684522164765327</v>
      </c>
      <c r="AB52" s="74">
        <f t="shared" si="2"/>
        <v>1.6315477835234673</v>
      </c>
      <c r="AC52" s="75"/>
      <c r="AD52" s="75"/>
      <c r="AE52" s="75"/>
    </row>
    <row r="53" spans="1:31" s="76" customFormat="1" ht="11.25" customHeight="1">
      <c r="A53" s="64">
        <v>46</v>
      </c>
      <c r="B53" s="65" t="s">
        <v>176</v>
      </c>
      <c r="C53" s="66"/>
      <c r="D53" s="64">
        <v>4</v>
      </c>
      <c r="E53" s="66" t="s">
        <v>107</v>
      </c>
      <c r="F53" s="64" t="s">
        <v>18</v>
      </c>
      <c r="G53" s="78">
        <f t="shared" si="7"/>
        <v>60</v>
      </c>
      <c r="H53" s="68">
        <v>30</v>
      </c>
      <c r="I53" s="69">
        <v>30</v>
      </c>
      <c r="J53" s="71"/>
      <c r="K53" s="69"/>
      <c r="L53" s="70"/>
      <c r="M53" s="69"/>
      <c r="N53" s="71"/>
      <c r="O53" s="69"/>
      <c r="P53" s="70"/>
      <c r="Q53" s="69"/>
      <c r="R53" s="71"/>
      <c r="S53" s="69"/>
      <c r="T53" s="70"/>
      <c r="U53" s="196"/>
      <c r="V53" s="71">
        <v>2</v>
      </c>
      <c r="W53" s="69">
        <v>2</v>
      </c>
      <c r="X53" s="84"/>
      <c r="Y53" s="84"/>
      <c r="Z53" s="72">
        <f t="shared" si="3"/>
        <v>4</v>
      </c>
      <c r="AA53" s="73">
        <f t="shared" si="1"/>
        <v>2.3684522164765327</v>
      </c>
      <c r="AB53" s="74">
        <f t="shared" si="2"/>
        <v>1.6315477835234673</v>
      </c>
      <c r="AC53" s="75"/>
      <c r="AD53" s="75"/>
      <c r="AE53" s="75"/>
    </row>
    <row r="54" spans="1:31" s="76" customFormat="1" ht="11.25" customHeight="1">
      <c r="A54" s="64">
        <v>47</v>
      </c>
      <c r="B54" s="65" t="s">
        <v>177</v>
      </c>
      <c r="C54" s="66"/>
      <c r="D54" s="64">
        <v>4</v>
      </c>
      <c r="E54" s="66" t="s">
        <v>107</v>
      </c>
      <c r="F54" s="64" t="s">
        <v>18</v>
      </c>
      <c r="G54" s="67">
        <f t="shared" si="7"/>
        <v>60</v>
      </c>
      <c r="H54" s="68">
        <v>30</v>
      </c>
      <c r="I54" s="69">
        <v>30</v>
      </c>
      <c r="J54" s="71"/>
      <c r="K54" s="69"/>
      <c r="L54" s="70"/>
      <c r="M54" s="69"/>
      <c r="N54" s="71"/>
      <c r="O54" s="69"/>
      <c r="P54" s="70"/>
      <c r="Q54" s="69"/>
      <c r="R54" s="71"/>
      <c r="S54" s="69"/>
      <c r="T54" s="70"/>
      <c r="U54" s="196"/>
      <c r="V54" s="71">
        <v>2</v>
      </c>
      <c r="W54" s="69">
        <v>2</v>
      </c>
      <c r="X54" s="84"/>
      <c r="Y54" s="84"/>
      <c r="Z54" s="72">
        <f t="shared" si="3"/>
        <v>4</v>
      </c>
      <c r="AA54" s="73">
        <f>G54/25.333</f>
        <v>2.3684522164765327</v>
      </c>
      <c r="AB54" s="74">
        <f t="shared" si="2"/>
        <v>1.6315477835234673</v>
      </c>
      <c r="AC54" s="75"/>
      <c r="AD54" s="75"/>
      <c r="AE54" s="75"/>
    </row>
    <row r="55" spans="1:31" s="76" customFormat="1" ht="11.25" customHeight="1">
      <c r="A55" s="64">
        <v>48</v>
      </c>
      <c r="B55" s="65" t="s">
        <v>158</v>
      </c>
      <c r="C55" s="66" t="s">
        <v>59</v>
      </c>
      <c r="D55" s="64">
        <v>8</v>
      </c>
      <c r="E55" s="66" t="s">
        <v>108</v>
      </c>
      <c r="F55" s="64" t="s">
        <v>220</v>
      </c>
      <c r="G55" s="67">
        <v>30</v>
      </c>
      <c r="H55" s="143" t="s">
        <v>13</v>
      </c>
      <c r="I55" s="69">
        <v>30</v>
      </c>
      <c r="J55" s="71"/>
      <c r="K55" s="69"/>
      <c r="L55" s="70"/>
      <c r="M55" s="69"/>
      <c r="N55" s="71"/>
      <c r="O55" s="69"/>
      <c r="P55" s="70"/>
      <c r="Q55" s="69"/>
      <c r="R55" s="71"/>
      <c r="S55" s="69"/>
      <c r="T55" s="70"/>
      <c r="U55" s="196"/>
      <c r="V55" s="154" t="s">
        <v>13</v>
      </c>
      <c r="W55" s="69">
        <v>2</v>
      </c>
      <c r="X55" s="84"/>
      <c r="Y55" s="84"/>
      <c r="Z55" s="72">
        <f t="shared" si="3"/>
        <v>8</v>
      </c>
      <c r="AA55" s="73">
        <f>G55/25.333</f>
        <v>1.1842261082382664</v>
      </c>
      <c r="AB55" s="74">
        <f t="shared" si="2"/>
        <v>6.815773891761734</v>
      </c>
      <c r="AC55" s="75"/>
      <c r="AD55" s="75"/>
      <c r="AE55" s="75"/>
    </row>
    <row r="56" spans="1:31" s="76" customFormat="1" ht="11.25" customHeight="1" thickBot="1">
      <c r="A56" s="232">
        <v>49</v>
      </c>
      <c r="B56" s="233" t="s">
        <v>210</v>
      </c>
      <c r="C56" s="234" t="s">
        <v>59</v>
      </c>
      <c r="D56" s="235">
        <v>2</v>
      </c>
      <c r="E56" s="236" t="s">
        <v>211</v>
      </c>
      <c r="F56" s="237" t="s">
        <v>13</v>
      </c>
      <c r="G56" s="238" t="s">
        <v>13</v>
      </c>
      <c r="H56" s="239" t="s">
        <v>13</v>
      </c>
      <c r="I56" s="239" t="s">
        <v>13</v>
      </c>
      <c r="J56" s="240"/>
      <c r="K56" s="241"/>
      <c r="L56" s="242"/>
      <c r="M56" s="241"/>
      <c r="N56" s="240"/>
      <c r="O56" s="241"/>
      <c r="P56" s="242"/>
      <c r="Q56" s="241"/>
      <c r="R56" s="240"/>
      <c r="S56" s="241"/>
      <c r="T56" s="242"/>
      <c r="U56" s="243"/>
      <c r="V56" s="244" t="s">
        <v>13</v>
      </c>
      <c r="W56" s="245" t="s">
        <v>13</v>
      </c>
      <c r="X56" s="84"/>
      <c r="Y56" s="84"/>
      <c r="Z56" s="72">
        <f t="shared" si="3"/>
        <v>2</v>
      </c>
      <c r="AA56" s="73" t="e">
        <f>G56/25.333</f>
        <v>#VALUE!</v>
      </c>
      <c r="AB56" s="74" t="e">
        <f t="shared" si="2"/>
        <v>#VALUE!</v>
      </c>
      <c r="AC56" s="75"/>
      <c r="AD56" s="75"/>
      <c r="AE56" s="75"/>
    </row>
    <row r="57" spans="1:31" ht="15" customHeight="1" thickBot="1">
      <c r="A57" s="292" t="s">
        <v>147</v>
      </c>
      <c r="B57" s="293"/>
      <c r="C57" s="313">
        <f>SUM(C8:C56)</f>
        <v>1185</v>
      </c>
      <c r="D57" s="291">
        <v>210</v>
      </c>
      <c r="E57" s="265" t="s">
        <v>13</v>
      </c>
      <c r="F57" s="265" t="s">
        <v>48</v>
      </c>
      <c r="G57" s="326">
        <f>SUM(G8:G55)</f>
        <v>2583</v>
      </c>
      <c r="H57" s="10">
        <f>SUM(H8:H55)</f>
        <v>1065</v>
      </c>
      <c r="I57" s="10">
        <f>SUM(I8:I55)</f>
        <v>1518</v>
      </c>
      <c r="J57" s="5">
        <f aca="true" t="shared" si="8" ref="J57:W57">SUM(J8:J56)</f>
        <v>12</v>
      </c>
      <c r="K57" s="6">
        <f t="shared" si="8"/>
        <v>17</v>
      </c>
      <c r="L57" s="5">
        <f t="shared" si="8"/>
        <v>9</v>
      </c>
      <c r="M57" s="6">
        <f t="shared" si="8"/>
        <v>21</v>
      </c>
      <c r="N57" s="5">
        <f t="shared" si="8"/>
        <v>9</v>
      </c>
      <c r="O57" s="6">
        <f t="shared" si="8"/>
        <v>15</v>
      </c>
      <c r="P57" s="5">
        <f t="shared" si="8"/>
        <v>12</v>
      </c>
      <c r="Q57" s="6">
        <f t="shared" si="8"/>
        <v>18</v>
      </c>
      <c r="R57" s="5">
        <f t="shared" si="8"/>
        <v>10</v>
      </c>
      <c r="S57" s="6">
        <f t="shared" si="8"/>
        <v>12</v>
      </c>
      <c r="T57" s="5">
        <f t="shared" si="8"/>
        <v>13</v>
      </c>
      <c r="U57" s="6">
        <f t="shared" si="8"/>
        <v>12</v>
      </c>
      <c r="V57" s="103">
        <f t="shared" si="8"/>
        <v>6</v>
      </c>
      <c r="W57" s="102">
        <f t="shared" si="8"/>
        <v>8</v>
      </c>
      <c r="X57" s="84"/>
      <c r="Y57" s="84"/>
      <c r="Z57" s="61" t="s">
        <v>114</v>
      </c>
      <c r="AA57" s="52">
        <f>SUM(Z8:Z56)</f>
        <v>210</v>
      </c>
      <c r="AB57" s="53"/>
      <c r="AC57" s="53"/>
      <c r="AD57" s="53"/>
      <c r="AE57" s="53"/>
    </row>
    <row r="58" spans="1:29" ht="15" customHeight="1" thickBot="1">
      <c r="A58" s="314" t="s">
        <v>90</v>
      </c>
      <c r="B58" s="315"/>
      <c r="C58" s="316"/>
      <c r="D58" s="266"/>
      <c r="E58" s="302"/>
      <c r="F58" s="266"/>
      <c r="G58" s="327"/>
      <c r="H58" s="25">
        <f>(H57/G57)*100</f>
        <v>41.23112659698025</v>
      </c>
      <c r="I58" s="26">
        <f>(I57/G57)*100</f>
        <v>58.76887340301974</v>
      </c>
      <c r="J58" s="282">
        <f>SUM(J57:K57)</f>
        <v>29</v>
      </c>
      <c r="K58" s="283"/>
      <c r="L58" s="282">
        <f>SUM(L57:M57)</f>
        <v>30</v>
      </c>
      <c r="M58" s="283"/>
      <c r="N58" s="282">
        <f>SUM(N57:O57)</f>
        <v>24</v>
      </c>
      <c r="O58" s="283"/>
      <c r="P58" s="282">
        <f>SUM(P57:Q57)</f>
        <v>30</v>
      </c>
      <c r="Q58" s="283"/>
      <c r="R58" s="282">
        <f>SUM(R57:S57)</f>
        <v>22</v>
      </c>
      <c r="S58" s="283"/>
      <c r="T58" s="282">
        <f>SUM(T57:U57)</f>
        <v>25</v>
      </c>
      <c r="U58" s="283"/>
      <c r="V58" s="282">
        <f>SUM(V57:W57)</f>
        <v>14</v>
      </c>
      <c r="W58" s="283"/>
      <c r="X58" s="84"/>
      <c r="Y58" s="84"/>
      <c r="Z58" s="61" t="s">
        <v>115</v>
      </c>
      <c r="AA58" s="52">
        <f>D47+D48+D49+D52+D53+D54+D55+D56+5+4+12</f>
        <v>58</v>
      </c>
      <c r="AB58" s="53"/>
      <c r="AC58" s="53"/>
    </row>
    <row r="59" spans="1:29" ht="15" customHeight="1" thickBot="1">
      <c r="A59" s="255" t="s">
        <v>91</v>
      </c>
      <c r="B59" s="256"/>
      <c r="C59" s="321" t="s">
        <v>11</v>
      </c>
      <c r="D59" s="321"/>
      <c r="E59" s="321"/>
      <c r="F59" s="321"/>
      <c r="G59" s="321"/>
      <c r="H59" s="321"/>
      <c r="I59" s="274"/>
      <c r="J59" s="273">
        <v>4</v>
      </c>
      <c r="K59" s="274"/>
      <c r="L59" s="273">
        <v>4</v>
      </c>
      <c r="M59" s="274"/>
      <c r="N59" s="273">
        <v>4</v>
      </c>
      <c r="O59" s="274"/>
      <c r="P59" s="273">
        <v>4</v>
      </c>
      <c r="Q59" s="274"/>
      <c r="R59" s="273">
        <v>3</v>
      </c>
      <c r="S59" s="274"/>
      <c r="T59" s="273">
        <v>4</v>
      </c>
      <c r="U59" s="274"/>
      <c r="V59" s="273">
        <v>1</v>
      </c>
      <c r="W59" s="274"/>
      <c r="X59" s="156"/>
      <c r="Y59" s="156"/>
      <c r="Z59" s="61" t="s">
        <v>116</v>
      </c>
      <c r="AA59" s="62">
        <f>AA58/AA57</f>
        <v>0.2761904761904762</v>
      </c>
      <c r="AB59" s="53"/>
      <c r="AC59" s="53"/>
    </row>
    <row r="60" spans="1:29" ht="15" customHeight="1" thickBot="1">
      <c r="A60" s="255" t="s">
        <v>94</v>
      </c>
      <c r="B60" s="256"/>
      <c r="C60" s="321" t="s">
        <v>12</v>
      </c>
      <c r="D60" s="321"/>
      <c r="E60" s="321"/>
      <c r="F60" s="321"/>
      <c r="G60" s="321"/>
      <c r="H60" s="321"/>
      <c r="I60" s="274"/>
      <c r="J60" s="273">
        <v>30</v>
      </c>
      <c r="K60" s="274"/>
      <c r="L60" s="312">
        <v>30</v>
      </c>
      <c r="M60" s="313"/>
      <c r="N60" s="312">
        <v>30</v>
      </c>
      <c r="O60" s="313"/>
      <c r="P60" s="312">
        <v>30</v>
      </c>
      <c r="Q60" s="313"/>
      <c r="R60" s="312">
        <v>30</v>
      </c>
      <c r="S60" s="313"/>
      <c r="T60" s="312">
        <v>30</v>
      </c>
      <c r="U60" s="313"/>
      <c r="V60" s="312">
        <v>30</v>
      </c>
      <c r="W60" s="313"/>
      <c r="X60" s="84"/>
      <c r="Y60" s="84"/>
      <c r="Z60" s="52" t="s">
        <v>117</v>
      </c>
      <c r="AA60" s="52">
        <f>AA57*0.3</f>
        <v>63</v>
      </c>
      <c r="AB60" s="53"/>
      <c r="AC60" s="53"/>
    </row>
    <row r="61" spans="1:29" ht="15" customHeight="1" thickBot="1">
      <c r="A61" s="255" t="s">
        <v>97</v>
      </c>
      <c r="B61" s="256"/>
      <c r="C61" s="51"/>
      <c r="D61" s="51"/>
      <c r="E61" s="51"/>
      <c r="F61" s="51"/>
      <c r="G61" s="51"/>
      <c r="H61" s="51"/>
      <c r="I61" s="51"/>
      <c r="J61" s="51"/>
      <c r="K61" s="139"/>
      <c r="L61" s="294" t="s">
        <v>194</v>
      </c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6"/>
      <c r="X61" s="83"/>
      <c r="Y61" s="83"/>
      <c r="Z61" s="52"/>
      <c r="AA61" s="53"/>
      <c r="AB61" s="53"/>
      <c r="AC61" s="53"/>
    </row>
    <row r="62" spans="1:29" ht="15" customHeight="1">
      <c r="A62" s="255" t="s">
        <v>98</v>
      </c>
      <c r="B62" s="259"/>
      <c r="C62" s="294" t="s">
        <v>200</v>
      </c>
      <c r="D62" s="295"/>
      <c r="E62" s="295"/>
      <c r="F62" s="295"/>
      <c r="G62" s="295"/>
      <c r="H62" s="295"/>
      <c r="I62" s="295"/>
      <c r="J62" s="296"/>
      <c r="K62" s="38"/>
      <c r="L62" s="71">
        <v>1</v>
      </c>
      <c r="M62" s="300" t="s">
        <v>126</v>
      </c>
      <c r="N62" s="300"/>
      <c r="O62" s="300"/>
      <c r="P62" s="300"/>
      <c r="Q62" s="300"/>
      <c r="R62" s="300"/>
      <c r="S62" s="300"/>
      <c r="T62" s="300"/>
      <c r="U62" s="300"/>
      <c r="V62" s="300"/>
      <c r="W62" s="301"/>
      <c r="X62" s="82"/>
      <c r="Y62" s="82"/>
      <c r="Z62" s="52" t="s">
        <v>118</v>
      </c>
      <c r="AA62" s="53"/>
      <c r="AB62" s="53">
        <f>6*11</f>
        <v>66</v>
      </c>
      <c r="AC62" s="53"/>
    </row>
    <row r="63" spans="1:29" ht="15" customHeight="1">
      <c r="A63" s="255" t="s">
        <v>100</v>
      </c>
      <c r="B63" s="259"/>
      <c r="C63" s="71">
        <v>1</v>
      </c>
      <c r="D63" s="300" t="s">
        <v>195</v>
      </c>
      <c r="E63" s="300"/>
      <c r="F63" s="300"/>
      <c r="G63" s="300"/>
      <c r="H63" s="300"/>
      <c r="I63" s="300"/>
      <c r="J63" s="301"/>
      <c r="K63" s="27"/>
      <c r="L63" s="71">
        <v>2</v>
      </c>
      <c r="M63" s="300" t="s">
        <v>127</v>
      </c>
      <c r="N63" s="300"/>
      <c r="O63" s="300"/>
      <c r="P63" s="300"/>
      <c r="Q63" s="300"/>
      <c r="R63" s="300"/>
      <c r="S63" s="300"/>
      <c r="T63" s="300"/>
      <c r="U63" s="300"/>
      <c r="V63" s="300"/>
      <c r="W63" s="301"/>
      <c r="X63" s="82"/>
      <c r="Y63" s="82"/>
      <c r="Z63" s="52" t="s">
        <v>119</v>
      </c>
      <c r="AA63" s="53"/>
      <c r="AB63" s="62">
        <f>AB62/AA57</f>
        <v>0.3142857142857143</v>
      </c>
      <c r="AC63" s="53"/>
    </row>
    <row r="64" spans="1:31" ht="15" customHeight="1" thickBot="1">
      <c r="A64" s="255" t="s">
        <v>101</v>
      </c>
      <c r="B64" s="259"/>
      <c r="C64" s="140">
        <v>2</v>
      </c>
      <c r="D64" s="257" t="s">
        <v>196</v>
      </c>
      <c r="E64" s="257"/>
      <c r="F64" s="257"/>
      <c r="G64" s="257"/>
      <c r="H64" s="257"/>
      <c r="I64" s="257"/>
      <c r="J64" s="258"/>
      <c r="K64" s="27"/>
      <c r="L64" s="71">
        <v>3</v>
      </c>
      <c r="M64" s="300" t="s">
        <v>96</v>
      </c>
      <c r="N64" s="300"/>
      <c r="O64" s="300"/>
      <c r="P64" s="300"/>
      <c r="Q64" s="300"/>
      <c r="R64" s="300"/>
      <c r="S64" s="300"/>
      <c r="T64" s="300"/>
      <c r="U64" s="300"/>
      <c r="V64" s="300"/>
      <c r="W64" s="301"/>
      <c r="X64" s="82"/>
      <c r="Y64" s="82"/>
      <c r="Z64" s="52"/>
      <c r="AA64" s="52"/>
      <c r="AB64" s="53"/>
      <c r="AC64" s="53"/>
      <c r="AD64" s="53"/>
      <c r="AE64" s="53"/>
    </row>
    <row r="65" spans="1:31" ht="15" customHeight="1">
      <c r="A65" s="255" t="s">
        <v>102</v>
      </c>
      <c r="B65" s="256"/>
      <c r="C65" s="294" t="s">
        <v>201</v>
      </c>
      <c r="D65" s="295"/>
      <c r="E65" s="295"/>
      <c r="F65" s="295"/>
      <c r="G65" s="295"/>
      <c r="H65" s="295"/>
      <c r="I65" s="295"/>
      <c r="J65" s="296"/>
      <c r="K65" s="27"/>
      <c r="L65" s="71">
        <v>4</v>
      </c>
      <c r="M65" s="300" t="s">
        <v>141</v>
      </c>
      <c r="N65" s="300"/>
      <c r="O65" s="300"/>
      <c r="P65" s="300"/>
      <c r="Q65" s="300"/>
      <c r="R65" s="300"/>
      <c r="S65" s="300"/>
      <c r="T65" s="300"/>
      <c r="U65" s="300"/>
      <c r="V65" s="300"/>
      <c r="W65" s="301"/>
      <c r="X65" s="82"/>
      <c r="Y65" s="82"/>
      <c r="Z65" s="52">
        <f>60/210</f>
        <v>0.2857142857142857</v>
      </c>
      <c r="AA65" s="52"/>
      <c r="AB65" s="53"/>
      <c r="AC65" s="53"/>
      <c r="AD65" s="53"/>
      <c r="AE65" s="53"/>
    </row>
    <row r="66" spans="1:31" ht="15" customHeight="1" thickBot="1">
      <c r="A66" s="255" t="s">
        <v>155</v>
      </c>
      <c r="B66" s="256"/>
      <c r="C66" s="71">
        <v>1</v>
      </c>
      <c r="D66" s="300" t="s">
        <v>197</v>
      </c>
      <c r="E66" s="300"/>
      <c r="F66" s="300"/>
      <c r="G66" s="300"/>
      <c r="H66" s="300"/>
      <c r="I66" s="300"/>
      <c r="J66" s="301"/>
      <c r="K66" s="27"/>
      <c r="L66" s="140">
        <v>5</v>
      </c>
      <c r="M66" s="257" t="s">
        <v>173</v>
      </c>
      <c r="N66" s="257"/>
      <c r="O66" s="257"/>
      <c r="P66" s="257"/>
      <c r="Q66" s="257"/>
      <c r="R66" s="257"/>
      <c r="S66" s="257"/>
      <c r="T66" s="257"/>
      <c r="U66" s="257"/>
      <c r="V66" s="257"/>
      <c r="W66" s="258"/>
      <c r="X66" s="157"/>
      <c r="Y66" s="157"/>
      <c r="Z66" s="52"/>
      <c r="AA66" s="52"/>
      <c r="AB66" s="53"/>
      <c r="AC66" s="53"/>
      <c r="AD66" s="53"/>
      <c r="AE66" s="53"/>
    </row>
    <row r="67" spans="1:31" ht="15" customHeight="1" thickBot="1">
      <c r="A67" s="255" t="s">
        <v>103</v>
      </c>
      <c r="B67" s="256"/>
      <c r="C67" s="140">
        <v>2</v>
      </c>
      <c r="D67" s="257" t="s">
        <v>198</v>
      </c>
      <c r="E67" s="257"/>
      <c r="F67" s="257"/>
      <c r="G67" s="257"/>
      <c r="H67" s="257"/>
      <c r="I67" s="257"/>
      <c r="J67" s="258"/>
      <c r="K67" s="27"/>
      <c r="L67" s="294" t="s">
        <v>192</v>
      </c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6"/>
      <c r="X67" s="83"/>
      <c r="Y67" s="83"/>
      <c r="Z67" s="52"/>
      <c r="AA67" s="52"/>
      <c r="AB67" s="53"/>
      <c r="AC67" s="63" t="s">
        <v>124</v>
      </c>
      <c r="AD67" s="63">
        <f>AA57*25</f>
        <v>5250</v>
      </c>
      <c r="AE67" s="63"/>
    </row>
    <row r="68" spans="1:31" ht="15" customHeight="1">
      <c r="A68" s="255" t="s">
        <v>154</v>
      </c>
      <c r="B68" s="256"/>
      <c r="K68" s="35"/>
      <c r="L68" s="71">
        <v>1</v>
      </c>
      <c r="M68" s="300" t="s">
        <v>92</v>
      </c>
      <c r="N68" s="300"/>
      <c r="O68" s="300"/>
      <c r="P68" s="300"/>
      <c r="Q68" s="300"/>
      <c r="R68" s="300"/>
      <c r="S68" s="300"/>
      <c r="T68" s="300"/>
      <c r="U68" s="300"/>
      <c r="V68" s="300"/>
      <c r="W68" s="301"/>
      <c r="X68" s="82"/>
      <c r="Y68" s="82"/>
      <c r="Z68" s="52"/>
      <c r="AA68" s="52"/>
      <c r="AB68" s="53"/>
      <c r="AC68" s="63"/>
      <c r="AD68" s="63"/>
      <c r="AE68" s="63"/>
    </row>
    <row r="69" spans="1:31" ht="15" customHeight="1">
      <c r="A69" s="255" t="s">
        <v>184</v>
      </c>
      <c r="B69" s="256"/>
      <c r="C69" s="84"/>
      <c r="D69" s="82"/>
      <c r="E69" s="82"/>
      <c r="F69" s="82"/>
      <c r="G69" s="82"/>
      <c r="H69" s="82"/>
      <c r="I69" s="82"/>
      <c r="J69" s="82"/>
      <c r="K69" s="83"/>
      <c r="L69" s="71">
        <v>2</v>
      </c>
      <c r="M69" s="300" t="s">
        <v>95</v>
      </c>
      <c r="N69" s="300"/>
      <c r="O69" s="300"/>
      <c r="P69" s="300"/>
      <c r="Q69" s="300"/>
      <c r="R69" s="300"/>
      <c r="S69" s="300"/>
      <c r="T69" s="300"/>
      <c r="U69" s="300"/>
      <c r="V69" s="300"/>
      <c r="W69" s="301"/>
      <c r="X69" s="82"/>
      <c r="Y69" s="82"/>
      <c r="Z69" s="52"/>
      <c r="AA69" s="52"/>
      <c r="AB69" s="53"/>
      <c r="AC69" s="63"/>
      <c r="AD69" s="63"/>
      <c r="AE69" s="63"/>
    </row>
    <row r="70" spans="1:31" ht="15" customHeight="1">
      <c r="A70" s="255" t="s">
        <v>159</v>
      </c>
      <c r="B70" s="256"/>
      <c r="C70" s="84"/>
      <c r="D70" s="82"/>
      <c r="E70" s="82"/>
      <c r="F70" s="82"/>
      <c r="G70" s="82"/>
      <c r="H70" s="82"/>
      <c r="I70" s="82"/>
      <c r="J70" s="82"/>
      <c r="K70" s="83"/>
      <c r="L70" s="71">
        <v>3</v>
      </c>
      <c r="M70" s="300" t="s">
        <v>128</v>
      </c>
      <c r="N70" s="300"/>
      <c r="O70" s="300"/>
      <c r="P70" s="300"/>
      <c r="Q70" s="300"/>
      <c r="R70" s="300"/>
      <c r="S70" s="300"/>
      <c r="T70" s="300"/>
      <c r="U70" s="300"/>
      <c r="V70" s="300"/>
      <c r="W70" s="301"/>
      <c r="X70" s="82"/>
      <c r="Y70" s="82"/>
      <c r="Z70" s="52"/>
      <c r="AA70" s="52"/>
      <c r="AB70" s="53"/>
      <c r="AC70" s="63"/>
      <c r="AD70" s="63"/>
      <c r="AE70" s="63"/>
    </row>
    <row r="71" spans="1:31" ht="15" customHeight="1" thickBot="1">
      <c r="A71" s="86"/>
      <c r="B71" s="85" t="s">
        <v>153</v>
      </c>
      <c r="C71" s="84"/>
      <c r="D71" s="82"/>
      <c r="E71" s="82"/>
      <c r="F71" s="82"/>
      <c r="G71" s="82"/>
      <c r="H71" s="82"/>
      <c r="I71" s="82"/>
      <c r="J71" s="82"/>
      <c r="K71" s="83"/>
      <c r="L71" s="71">
        <v>4</v>
      </c>
      <c r="M71" s="300" t="s">
        <v>99</v>
      </c>
      <c r="N71" s="300"/>
      <c r="O71" s="300"/>
      <c r="P71" s="300"/>
      <c r="Q71" s="300"/>
      <c r="R71" s="300"/>
      <c r="S71" s="300"/>
      <c r="T71" s="300"/>
      <c r="U71" s="300"/>
      <c r="V71" s="300"/>
      <c r="W71" s="301"/>
      <c r="X71" s="82"/>
      <c r="Y71" s="82"/>
      <c r="Z71" s="52"/>
      <c r="AA71" s="52"/>
      <c r="AB71" s="53"/>
      <c r="AC71" s="63"/>
      <c r="AD71" s="63"/>
      <c r="AE71" s="63"/>
    </row>
    <row r="72" spans="1:31" ht="15" customHeight="1" thickBot="1">
      <c r="A72" s="138"/>
      <c r="B72" s="108"/>
      <c r="C72" s="84"/>
      <c r="D72" s="82"/>
      <c r="E72" s="82"/>
      <c r="F72" s="82"/>
      <c r="G72" s="82"/>
      <c r="H72" s="82"/>
      <c r="I72" s="82"/>
      <c r="J72" s="82"/>
      <c r="K72" s="83"/>
      <c r="L72" s="140">
        <v>5</v>
      </c>
      <c r="M72" s="309" t="s">
        <v>209</v>
      </c>
      <c r="N72" s="310"/>
      <c r="O72" s="310"/>
      <c r="P72" s="310"/>
      <c r="Q72" s="310"/>
      <c r="R72" s="310"/>
      <c r="S72" s="310"/>
      <c r="T72" s="310"/>
      <c r="U72" s="310"/>
      <c r="V72" s="310"/>
      <c r="W72" s="311"/>
      <c r="X72" s="158"/>
      <c r="Y72" s="158"/>
      <c r="Z72" s="52"/>
      <c r="AA72" s="52"/>
      <c r="AB72" s="53"/>
      <c r="AC72" s="63"/>
      <c r="AD72" s="63"/>
      <c r="AE72" s="63"/>
    </row>
    <row r="73" spans="1:31" ht="15" customHeight="1" thickBot="1">
      <c r="A73" s="171"/>
      <c r="B73" s="38"/>
      <c r="C73" s="35"/>
      <c r="D73" s="35"/>
      <c r="E73" s="35"/>
      <c r="F73" s="35"/>
      <c r="G73" s="35"/>
      <c r="H73" s="35"/>
      <c r="I73" s="35"/>
      <c r="J73" s="35"/>
      <c r="K73" s="27"/>
      <c r="L73" s="294" t="s">
        <v>193</v>
      </c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6"/>
      <c r="X73" s="83"/>
      <c r="Y73" s="83"/>
      <c r="Z73" s="52"/>
      <c r="AA73" s="52"/>
      <c r="AB73" s="53"/>
      <c r="AC73" s="63" t="s">
        <v>125</v>
      </c>
      <c r="AD73" s="63">
        <f>AD67/7</f>
        <v>750</v>
      </c>
      <c r="AE73" s="63"/>
    </row>
    <row r="74" spans="1:31" ht="15" customHeight="1">
      <c r="A74" s="294" t="s">
        <v>113</v>
      </c>
      <c r="B74" s="295"/>
      <c r="C74" s="295"/>
      <c r="D74" s="295"/>
      <c r="E74" s="295"/>
      <c r="F74" s="295"/>
      <c r="G74" s="295"/>
      <c r="H74" s="295"/>
      <c r="I74" s="295"/>
      <c r="J74" s="296"/>
      <c r="K74" s="27"/>
      <c r="L74" s="71">
        <v>1</v>
      </c>
      <c r="M74" s="300" t="s">
        <v>93</v>
      </c>
      <c r="N74" s="300"/>
      <c r="O74" s="300"/>
      <c r="P74" s="300"/>
      <c r="Q74" s="300"/>
      <c r="R74" s="300"/>
      <c r="S74" s="300"/>
      <c r="T74" s="300"/>
      <c r="U74" s="300"/>
      <c r="V74" s="300"/>
      <c r="W74" s="301"/>
      <c r="X74" s="82"/>
      <c r="Y74" s="82"/>
      <c r="Z74" s="52"/>
      <c r="AA74" s="52"/>
      <c r="AB74" s="53"/>
      <c r="AC74" s="63"/>
      <c r="AD74" s="63">
        <v>760</v>
      </c>
      <c r="AE74" s="63"/>
    </row>
    <row r="75" spans="1:31" ht="15" customHeight="1">
      <c r="A75" s="297"/>
      <c r="B75" s="298"/>
      <c r="C75" s="298"/>
      <c r="D75" s="298"/>
      <c r="E75" s="298"/>
      <c r="F75" s="298"/>
      <c r="G75" s="298"/>
      <c r="H75" s="298"/>
      <c r="I75" s="298"/>
      <c r="J75" s="299"/>
      <c r="K75" s="27"/>
      <c r="L75" s="71">
        <v>2</v>
      </c>
      <c r="M75" s="300" t="s">
        <v>84</v>
      </c>
      <c r="N75" s="300"/>
      <c r="O75" s="300"/>
      <c r="P75" s="300"/>
      <c r="Q75" s="300"/>
      <c r="R75" s="300"/>
      <c r="S75" s="300"/>
      <c r="T75" s="300"/>
      <c r="U75" s="300"/>
      <c r="V75" s="300"/>
      <c r="W75" s="301"/>
      <c r="X75" s="82"/>
      <c r="Y75" s="82"/>
      <c r="Z75" s="52"/>
      <c r="AA75" s="52"/>
      <c r="AB75" s="53">
        <f>AD75/AA57</f>
        <v>25.333333333333332</v>
      </c>
      <c r="AC75" s="63"/>
      <c r="AD75" s="63">
        <f>AD74*7</f>
        <v>5320</v>
      </c>
      <c r="AE75" s="63"/>
    </row>
    <row r="76" spans="1:31" ht="15" customHeight="1">
      <c r="A76" s="81" t="s">
        <v>132</v>
      </c>
      <c r="B76" s="305" t="s">
        <v>189</v>
      </c>
      <c r="C76" s="305"/>
      <c r="D76" s="305"/>
      <c r="E76" s="305"/>
      <c r="F76" s="305"/>
      <c r="G76" s="305"/>
      <c r="H76" s="305"/>
      <c r="I76" s="305"/>
      <c r="J76" s="306"/>
      <c r="K76" s="27"/>
      <c r="L76" s="71">
        <v>3</v>
      </c>
      <c r="M76" s="300" t="s">
        <v>109</v>
      </c>
      <c r="N76" s="300"/>
      <c r="O76" s="300"/>
      <c r="P76" s="300"/>
      <c r="Q76" s="300"/>
      <c r="R76" s="300"/>
      <c r="S76" s="300"/>
      <c r="T76" s="300"/>
      <c r="U76" s="300"/>
      <c r="V76" s="300"/>
      <c r="W76" s="301"/>
      <c r="X76" s="82"/>
      <c r="Y76" s="82"/>
      <c r="Z76" s="52"/>
      <c r="AA76" s="52"/>
      <c r="AB76" s="53"/>
      <c r="AC76" s="63"/>
      <c r="AD76" s="63"/>
      <c r="AE76" s="63"/>
    </row>
    <row r="77" spans="1:31" ht="15" customHeight="1">
      <c r="A77" s="81" t="s">
        <v>133</v>
      </c>
      <c r="B77" s="300" t="s">
        <v>190</v>
      </c>
      <c r="C77" s="300"/>
      <c r="D77" s="300"/>
      <c r="E77" s="300"/>
      <c r="F77" s="300"/>
      <c r="G77" s="300"/>
      <c r="H77" s="300"/>
      <c r="I77" s="300"/>
      <c r="J77" s="301"/>
      <c r="K77" s="27"/>
      <c r="L77" s="71">
        <v>4</v>
      </c>
      <c r="M77" s="300" t="s">
        <v>144</v>
      </c>
      <c r="N77" s="300"/>
      <c r="O77" s="300"/>
      <c r="P77" s="300"/>
      <c r="Q77" s="300"/>
      <c r="R77" s="300"/>
      <c r="S77" s="300"/>
      <c r="T77" s="300"/>
      <c r="U77" s="300"/>
      <c r="V77" s="300"/>
      <c r="W77" s="301"/>
      <c r="X77" s="82"/>
      <c r="Y77" s="82"/>
      <c r="Z77" s="52"/>
      <c r="AA77" s="52"/>
      <c r="AB77" s="53"/>
      <c r="AC77" s="53"/>
      <c r="AD77" s="53"/>
      <c r="AE77" s="53"/>
    </row>
    <row r="78" spans="1:31" ht="15" customHeight="1" thickBot="1">
      <c r="A78" s="105" t="s">
        <v>134</v>
      </c>
      <c r="B78" s="257" t="s">
        <v>191</v>
      </c>
      <c r="C78" s="257"/>
      <c r="D78" s="257"/>
      <c r="E78" s="257"/>
      <c r="F78" s="257"/>
      <c r="G78" s="257"/>
      <c r="H78" s="257"/>
      <c r="I78" s="257"/>
      <c r="J78" s="258"/>
      <c r="K78" s="25"/>
      <c r="L78" s="140">
        <v>5</v>
      </c>
      <c r="M78" s="257" t="s">
        <v>207</v>
      </c>
      <c r="N78" s="257"/>
      <c r="O78" s="257"/>
      <c r="P78" s="257"/>
      <c r="Q78" s="257"/>
      <c r="R78" s="257"/>
      <c r="S78" s="257"/>
      <c r="T78" s="257"/>
      <c r="U78" s="257"/>
      <c r="V78" s="257"/>
      <c r="W78" s="258"/>
      <c r="X78" s="159"/>
      <c r="Y78" s="159"/>
      <c r="Z78" s="52"/>
      <c r="AA78" s="52"/>
      <c r="AB78" s="53"/>
      <c r="AC78" s="53"/>
      <c r="AD78" s="53"/>
      <c r="AE78" s="53"/>
    </row>
    <row r="79" spans="1:31" ht="13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"/>
      <c r="W79" s="3"/>
      <c r="X79" s="160"/>
      <c r="Y79" s="160"/>
      <c r="Z79" s="52"/>
      <c r="AA79" s="52"/>
      <c r="AB79" s="53"/>
      <c r="AC79" s="53"/>
      <c r="AD79" s="53"/>
      <c r="AE79" s="53"/>
    </row>
    <row r="80" spans="1:31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"/>
      <c r="W80" s="3"/>
      <c r="X80" s="160"/>
      <c r="Y80" s="160"/>
      <c r="Z80" s="52"/>
      <c r="AA80" s="52"/>
      <c r="AB80" s="53"/>
      <c r="AC80" s="53"/>
      <c r="AD80" s="53"/>
      <c r="AE80" s="53"/>
    </row>
    <row r="81" spans="1:31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"/>
      <c r="W81" s="3"/>
      <c r="X81" s="160"/>
      <c r="Y81" s="160"/>
      <c r="Z81" s="52"/>
      <c r="AA81" s="52"/>
      <c r="AB81" s="53"/>
      <c r="AC81" s="53"/>
      <c r="AD81" s="53"/>
      <c r="AE81" s="53"/>
    </row>
    <row r="82" spans="1:27" ht="13.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"/>
      <c r="W82" s="3"/>
      <c r="X82" s="160"/>
      <c r="Y82" s="160"/>
      <c r="Z82" s="1"/>
      <c r="AA82" s="1"/>
    </row>
    <row r="83" spans="1:26" ht="12.75" customHeight="1">
      <c r="A83" s="4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27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82"/>
      <c r="Y83" s="82"/>
      <c r="Z83" s="38"/>
    </row>
    <row r="84" spans="1:25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27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82"/>
      <c r="Y84" s="82"/>
    </row>
    <row r="85" spans="1:2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27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82"/>
      <c r="Y85" s="82"/>
    </row>
    <row r="86" spans="1:25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27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82"/>
      <c r="Y86" s="82"/>
    </row>
    <row r="87" spans="1:2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27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82"/>
      <c r="Y87" s="82"/>
    </row>
    <row r="88" spans="1:25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135"/>
      <c r="Y88" s="135"/>
    </row>
    <row r="89" spans="1:25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134"/>
      <c r="Y89" s="134"/>
    </row>
    <row r="90" spans="1:25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134"/>
      <c r="Y90" s="134"/>
    </row>
    <row r="91" spans="1:25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34"/>
      <c r="Y91" s="134"/>
    </row>
    <row r="92" spans="1:25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134"/>
      <c r="Y92" s="134"/>
    </row>
    <row r="93" spans="1:25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134"/>
      <c r="Y93" s="134"/>
    </row>
    <row r="94" spans="1:2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134"/>
      <c r="Y94" s="134"/>
    </row>
    <row r="95" spans="1:2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134"/>
      <c r="Y95" s="134"/>
    </row>
    <row r="96" spans="1:2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134"/>
      <c r="Y96" s="134"/>
    </row>
    <row r="97" spans="1:2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134"/>
      <c r="Y97" s="134"/>
    </row>
    <row r="98" spans="1:2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134"/>
      <c r="Y98" s="134"/>
    </row>
    <row r="99" spans="1:2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134"/>
      <c r="Y99" s="134"/>
    </row>
    <row r="100" spans="1:2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34"/>
      <c r="Y100" s="13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134"/>
      <c r="Y101" s="13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34"/>
      <c r="Y102" s="13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134"/>
      <c r="Y103" s="13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134"/>
      <c r="Y104" s="13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134"/>
      <c r="Y105" s="13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134"/>
      <c r="Y106" s="13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134"/>
      <c r="Y107" s="13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134"/>
      <c r="Y108" s="13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34"/>
      <c r="Y109" s="13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134"/>
      <c r="Y110" s="13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134"/>
      <c r="Y111" s="13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134"/>
      <c r="Y112" s="13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134"/>
      <c r="Y113" s="13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134"/>
      <c r="Y114" s="13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134"/>
      <c r="Y115" s="13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134"/>
      <c r="Y116" s="13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134"/>
      <c r="Y117" s="13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34"/>
      <c r="Y118" s="13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34"/>
      <c r="Y119" s="13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134"/>
      <c r="Y120" s="13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34"/>
      <c r="Y121" s="13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34"/>
      <c r="Y122" s="13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134"/>
      <c r="Y123" s="13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134"/>
      <c r="Y124" s="13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134"/>
      <c r="Y125" s="13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134"/>
      <c r="Y126" s="13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134"/>
      <c r="Y127" s="134"/>
    </row>
    <row r="128" spans="1:2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134"/>
      <c r="Y128" s="134"/>
    </row>
    <row r="129" spans="1:2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134"/>
      <c r="Y129" s="134"/>
    </row>
    <row r="130" spans="1:2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134"/>
      <c r="Y130" s="134"/>
    </row>
    <row r="131" spans="1:2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134"/>
      <c r="Y131" s="134"/>
    </row>
    <row r="132" spans="1:2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134"/>
      <c r="Y132" s="134"/>
    </row>
    <row r="133" spans="1:2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134"/>
      <c r="Y133" s="134"/>
    </row>
    <row r="134" spans="1:2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134"/>
      <c r="Y134" s="134"/>
    </row>
    <row r="135" spans="1:2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134"/>
      <c r="Y135" s="134"/>
    </row>
    <row r="136" spans="1:2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134"/>
      <c r="Y136" s="134"/>
    </row>
    <row r="137" spans="1:2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134"/>
      <c r="Y137" s="134"/>
    </row>
    <row r="138" spans="1:2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134"/>
      <c r="Y138" s="134"/>
    </row>
    <row r="139" spans="1:2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134"/>
      <c r="Y139" s="134"/>
    </row>
    <row r="140" spans="1:2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134"/>
      <c r="Y140" s="134"/>
    </row>
    <row r="141" spans="1:2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34"/>
      <c r="Y141" s="134"/>
    </row>
    <row r="142" spans="1:2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134"/>
      <c r="Y142" s="134"/>
    </row>
    <row r="143" spans="1:2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134"/>
      <c r="Y143" s="134"/>
    </row>
    <row r="144" spans="1:2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134"/>
      <c r="Y144" s="134"/>
    </row>
    <row r="145" spans="1:2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134"/>
      <c r="Y145" s="134"/>
    </row>
    <row r="146" spans="1:2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34"/>
      <c r="Y146" s="134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134"/>
      <c r="Y147" s="134"/>
    </row>
    <row r="148" spans="1:2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134"/>
      <c r="Y148" s="134"/>
    </row>
    <row r="149" spans="1:2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134"/>
      <c r="Y149" s="134"/>
    </row>
    <row r="150" spans="1:2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34"/>
      <c r="Y150" s="134"/>
    </row>
    <row r="151" spans="1:2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134"/>
      <c r="Y151" s="134"/>
    </row>
    <row r="152" spans="1:2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134"/>
      <c r="Y152" s="134"/>
    </row>
    <row r="153" spans="1:2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134"/>
      <c r="Y153" s="134"/>
    </row>
    <row r="154" spans="1:2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134"/>
      <c r="Y154" s="134"/>
    </row>
    <row r="155" spans="1:2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134"/>
      <c r="Y155" s="134"/>
    </row>
    <row r="156" spans="1:2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134"/>
      <c r="Y156" s="134"/>
    </row>
    <row r="157" spans="1:2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134"/>
      <c r="Y157" s="134"/>
    </row>
    <row r="158" spans="1:2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134"/>
      <c r="Y158" s="134"/>
    </row>
    <row r="159" spans="1:2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134"/>
      <c r="Y159" s="134"/>
    </row>
    <row r="160" spans="1:2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134"/>
      <c r="Y160" s="134"/>
    </row>
    <row r="161" spans="1:2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134"/>
      <c r="Y161" s="134"/>
    </row>
    <row r="162" spans="1:2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134"/>
      <c r="Y162" s="134"/>
    </row>
    <row r="163" spans="1:2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134"/>
      <c r="Y163" s="134"/>
    </row>
    <row r="164" spans="1:2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134"/>
      <c r="Y164" s="134"/>
    </row>
    <row r="165" spans="1:2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134"/>
      <c r="Y165" s="134"/>
    </row>
    <row r="166" spans="1:2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134"/>
      <c r="Y166" s="134"/>
    </row>
    <row r="167" spans="1:2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134"/>
      <c r="Y167" s="134"/>
    </row>
    <row r="168" spans="1:2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134"/>
      <c r="Y168" s="134"/>
    </row>
    <row r="169" spans="1:2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134"/>
      <c r="Y169" s="134"/>
    </row>
    <row r="170" spans="1:2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134"/>
      <c r="Y170" s="134"/>
    </row>
    <row r="171" spans="1:2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134"/>
      <c r="Y171" s="134"/>
    </row>
    <row r="172" spans="1:2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134"/>
      <c r="Y172" s="134"/>
    </row>
    <row r="173" spans="1:2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134"/>
      <c r="Y173" s="134"/>
    </row>
    <row r="174" spans="1:2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134"/>
      <c r="Y174" s="134"/>
    </row>
    <row r="175" spans="1:2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134"/>
      <c r="Y175" s="134"/>
    </row>
    <row r="176" spans="1:2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134"/>
      <c r="Y176" s="134"/>
    </row>
    <row r="177" spans="1:2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134"/>
      <c r="Y177" s="134"/>
    </row>
    <row r="178" spans="1:2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134"/>
      <c r="Y178" s="134"/>
    </row>
    <row r="179" spans="1:2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134"/>
      <c r="Y179" s="134"/>
    </row>
    <row r="180" spans="1:2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134"/>
      <c r="Y180" s="134"/>
    </row>
    <row r="181" spans="1:2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134"/>
      <c r="Y181" s="134"/>
    </row>
    <row r="182" spans="1:2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134"/>
      <c r="Y182" s="134"/>
    </row>
    <row r="183" spans="1:25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134"/>
      <c r="Y183" s="134"/>
    </row>
    <row r="184" spans="1:2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134"/>
      <c r="Y184" s="134"/>
    </row>
    <row r="185" spans="1:25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134"/>
      <c r="Y185" s="134"/>
    </row>
    <row r="186" spans="1:2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134"/>
      <c r="Y186" s="134"/>
    </row>
    <row r="187" spans="1:2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134"/>
      <c r="Y187" s="134"/>
    </row>
    <row r="188" spans="1:2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34"/>
      <c r="Y188" s="134"/>
    </row>
    <row r="189" spans="1:2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134"/>
      <c r="Y189" s="134"/>
    </row>
    <row r="190" spans="1:2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134"/>
      <c r="Y190" s="134"/>
    </row>
    <row r="191" spans="1:2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34"/>
      <c r="Y191" s="134"/>
    </row>
    <row r="192" spans="1:25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34"/>
      <c r="Y192" s="134"/>
    </row>
    <row r="193" spans="1:2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134"/>
      <c r="Y193" s="134"/>
    </row>
    <row r="194" spans="1:2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34"/>
      <c r="Y194" s="134"/>
    </row>
    <row r="195" spans="1:2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134"/>
      <c r="Y195" s="134"/>
    </row>
    <row r="196" spans="1:2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134"/>
      <c r="Y196" s="134"/>
    </row>
    <row r="197" spans="1:2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34"/>
      <c r="Y197" s="134"/>
    </row>
    <row r="198" spans="1:2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134"/>
      <c r="Y198" s="134"/>
    </row>
    <row r="199" spans="1:2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134"/>
      <c r="Y199" s="134"/>
    </row>
    <row r="200" spans="1:2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134"/>
      <c r="Y200" s="134"/>
    </row>
    <row r="201" spans="1:2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134"/>
      <c r="Y201" s="134"/>
    </row>
    <row r="202" spans="1:2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134"/>
      <c r="Y202" s="134"/>
    </row>
    <row r="203" spans="1:2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134"/>
      <c r="Y203" s="134"/>
    </row>
    <row r="204" spans="1:2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134"/>
      <c r="Y204" s="134"/>
    </row>
    <row r="205" spans="1:2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134"/>
      <c r="Y205" s="134"/>
    </row>
    <row r="206" spans="1:2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34"/>
      <c r="Y206" s="134"/>
    </row>
    <row r="207" spans="1:25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134"/>
      <c r="Y207" s="134"/>
    </row>
    <row r="208" spans="1:2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134"/>
      <c r="Y208" s="134"/>
    </row>
    <row r="209" spans="1:25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134"/>
      <c r="Y209" s="134"/>
    </row>
    <row r="210" spans="1:25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134"/>
      <c r="Y210" s="134"/>
    </row>
    <row r="211" spans="1:25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134"/>
      <c r="Y211" s="134"/>
    </row>
    <row r="212" spans="1:2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134"/>
      <c r="Y212" s="134"/>
    </row>
    <row r="213" spans="1:25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134"/>
      <c r="Y213" s="134"/>
    </row>
    <row r="214" spans="1:25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134"/>
      <c r="Y214" s="134"/>
    </row>
    <row r="215" spans="1:25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134"/>
      <c r="Y215" s="134"/>
    </row>
    <row r="216" spans="1:25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134"/>
      <c r="Y216" s="134"/>
    </row>
    <row r="217" spans="1:25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134"/>
      <c r="Y217" s="134"/>
    </row>
    <row r="218" spans="1:25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134"/>
      <c r="Y218" s="134"/>
    </row>
    <row r="219" spans="1:25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134"/>
      <c r="Y219" s="134"/>
    </row>
    <row r="220" spans="1:25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134"/>
      <c r="Y220" s="134"/>
    </row>
    <row r="221" spans="1:25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134"/>
      <c r="Y221" s="134"/>
    </row>
    <row r="222" spans="1:25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134"/>
      <c r="Y222" s="134"/>
    </row>
    <row r="223" spans="1:25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134"/>
      <c r="Y223" s="134"/>
    </row>
    <row r="224" spans="1:25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134"/>
      <c r="Y224" s="134"/>
    </row>
    <row r="225" spans="1:25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134"/>
      <c r="Y225" s="134"/>
    </row>
    <row r="226" spans="1:25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134"/>
      <c r="Y226" s="134"/>
    </row>
    <row r="227" spans="1:25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34"/>
      <c r="Y227" s="134"/>
    </row>
    <row r="228" spans="1:25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134"/>
      <c r="Y228" s="134"/>
    </row>
    <row r="229" spans="1:25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134"/>
      <c r="Y229" s="134"/>
    </row>
    <row r="230" spans="1:25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134"/>
      <c r="Y230" s="134"/>
    </row>
    <row r="231" spans="1:25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134"/>
      <c r="Y231" s="134"/>
    </row>
    <row r="232" spans="1:25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134"/>
      <c r="Y232" s="134"/>
    </row>
    <row r="233" spans="1:25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134"/>
      <c r="Y233" s="134"/>
    </row>
    <row r="234" spans="1:25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134"/>
      <c r="Y234" s="134"/>
    </row>
    <row r="235" spans="1:25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134"/>
      <c r="Y235" s="134"/>
    </row>
    <row r="236" spans="1:25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134"/>
      <c r="Y236" s="134"/>
    </row>
    <row r="237" spans="1:25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134"/>
      <c r="Y237" s="134"/>
    </row>
    <row r="238" spans="1:25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134"/>
      <c r="Y238" s="134"/>
    </row>
    <row r="239" spans="1:25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134"/>
      <c r="Y239" s="134"/>
    </row>
    <row r="240" spans="1:25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134"/>
      <c r="Y240" s="134"/>
    </row>
    <row r="241" spans="1:25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134"/>
      <c r="Y241" s="134"/>
    </row>
    <row r="242" spans="1:25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134"/>
      <c r="Y242" s="134"/>
    </row>
    <row r="243" spans="1:25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134"/>
      <c r="Y243" s="134"/>
    </row>
    <row r="244" spans="1:2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134"/>
      <c r="Y244" s="134"/>
    </row>
    <row r="245" spans="1:2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134"/>
      <c r="Y245" s="134"/>
    </row>
    <row r="246" spans="1:2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134"/>
      <c r="Y246" s="134"/>
    </row>
    <row r="247" spans="1:2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134"/>
      <c r="Y247" s="134"/>
    </row>
    <row r="248" spans="1:2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134"/>
      <c r="Y248" s="134"/>
    </row>
    <row r="249" spans="1:2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134"/>
      <c r="Y249" s="134"/>
    </row>
    <row r="250" spans="1:2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134"/>
      <c r="Y250" s="134"/>
    </row>
    <row r="251" spans="1:2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134"/>
      <c r="Y251" s="134"/>
    </row>
    <row r="252" spans="1:2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134"/>
      <c r="Y252" s="134"/>
    </row>
    <row r="253" spans="1:2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134"/>
      <c r="Y253" s="134"/>
    </row>
    <row r="254" spans="1:2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134"/>
      <c r="Y254" s="134"/>
    </row>
    <row r="255" spans="1:2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134"/>
      <c r="Y255" s="134"/>
    </row>
    <row r="256" spans="1:2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34"/>
      <c r="Y256" s="134"/>
    </row>
    <row r="257" spans="1:2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134"/>
      <c r="Y257" s="134"/>
    </row>
    <row r="258" spans="1:2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134"/>
      <c r="Y258" s="134"/>
    </row>
    <row r="259" spans="1:2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134"/>
      <c r="Y259" s="134"/>
    </row>
    <row r="260" spans="1:2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134"/>
      <c r="Y260" s="134"/>
    </row>
    <row r="261" spans="1:2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134"/>
      <c r="Y261" s="134"/>
    </row>
    <row r="262" spans="1:2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134"/>
      <c r="Y262" s="134"/>
    </row>
    <row r="263" spans="1:2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134"/>
      <c r="Y263" s="134"/>
    </row>
    <row r="264" spans="1:2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134"/>
      <c r="Y264" s="134"/>
    </row>
    <row r="265" spans="1:2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134"/>
      <c r="Y265" s="134"/>
    </row>
    <row r="266" spans="1:2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134"/>
      <c r="Y266" s="134"/>
    </row>
    <row r="267" spans="1:2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134"/>
      <c r="Y267" s="134"/>
    </row>
    <row r="268" spans="1:2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134"/>
      <c r="Y268" s="134"/>
    </row>
    <row r="269" spans="1:2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134"/>
      <c r="Y269" s="134"/>
    </row>
    <row r="270" spans="1:2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134"/>
      <c r="Y270" s="134"/>
    </row>
    <row r="271" spans="1:2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134"/>
      <c r="Y271" s="134"/>
    </row>
    <row r="272" spans="1:2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134"/>
      <c r="Y272" s="134"/>
    </row>
    <row r="273" spans="1:2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134"/>
      <c r="Y273" s="134"/>
    </row>
    <row r="274" spans="1:2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134"/>
      <c r="Y274" s="134"/>
    </row>
    <row r="275" spans="1:2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134"/>
      <c r="Y275" s="134"/>
    </row>
    <row r="276" spans="1:2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134"/>
      <c r="Y276" s="134"/>
    </row>
    <row r="277" spans="1:2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134"/>
      <c r="Y277" s="134"/>
    </row>
    <row r="278" spans="1:2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134"/>
      <c r="Y278" s="134"/>
    </row>
    <row r="279" spans="1:2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134"/>
      <c r="Y279" s="134"/>
    </row>
    <row r="280" spans="1:2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134"/>
      <c r="Y280" s="134"/>
    </row>
    <row r="281" spans="1:2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134"/>
      <c r="Y281" s="134"/>
    </row>
    <row r="282" spans="1:2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134"/>
      <c r="Y282" s="134"/>
    </row>
    <row r="283" spans="1:2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134"/>
      <c r="Y283" s="134"/>
    </row>
    <row r="284" spans="1:2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134"/>
      <c r="Y284" s="134"/>
    </row>
    <row r="285" spans="1:2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134"/>
      <c r="Y285" s="134"/>
    </row>
    <row r="286" spans="1:2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134"/>
      <c r="Y286" s="134"/>
    </row>
    <row r="287" spans="1:2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134"/>
      <c r="Y287" s="134"/>
    </row>
    <row r="288" spans="1:2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134"/>
      <c r="Y288" s="134"/>
    </row>
    <row r="289" spans="1:2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134"/>
      <c r="Y289" s="134"/>
    </row>
    <row r="290" spans="1:2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134"/>
      <c r="Y290" s="134"/>
    </row>
    <row r="291" spans="1:2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134"/>
      <c r="Y291" s="134"/>
    </row>
    <row r="292" spans="1:2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134"/>
      <c r="Y292" s="134"/>
    </row>
    <row r="293" spans="1:2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134"/>
      <c r="Y293" s="134"/>
    </row>
    <row r="294" spans="1:2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134"/>
      <c r="Y294" s="134"/>
    </row>
    <row r="295" spans="1:2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134"/>
      <c r="Y295" s="134"/>
    </row>
    <row r="296" spans="1:25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134"/>
      <c r="Y296" s="134"/>
    </row>
    <row r="297" spans="1:25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134"/>
      <c r="Y297" s="134"/>
    </row>
    <row r="298" spans="1:25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134"/>
      <c r="Y298" s="134"/>
    </row>
    <row r="299" spans="1:25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134"/>
      <c r="Y299" s="134"/>
    </row>
    <row r="300" spans="1:25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134"/>
      <c r="Y300" s="134"/>
    </row>
    <row r="301" spans="1:25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134"/>
      <c r="Y301" s="134"/>
    </row>
    <row r="302" spans="1:25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134"/>
      <c r="Y302" s="134"/>
    </row>
    <row r="303" spans="1:25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134"/>
      <c r="Y303" s="134"/>
    </row>
    <row r="304" spans="1:25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134"/>
      <c r="Y304" s="134"/>
    </row>
    <row r="305" spans="1:25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134"/>
      <c r="Y305" s="134"/>
    </row>
    <row r="306" spans="1:25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134"/>
      <c r="Y306" s="134"/>
    </row>
    <row r="307" spans="1:25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134"/>
      <c r="Y307" s="134"/>
    </row>
    <row r="308" spans="1:25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134"/>
      <c r="Y308" s="134"/>
    </row>
    <row r="309" spans="1:25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134"/>
      <c r="Y309" s="134"/>
    </row>
    <row r="310" spans="1:25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134"/>
      <c r="Y310" s="134"/>
    </row>
    <row r="311" spans="1:25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134"/>
      <c r="Y311" s="134"/>
    </row>
    <row r="312" spans="1:25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134"/>
      <c r="Y312" s="134"/>
    </row>
    <row r="313" spans="1:25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134"/>
      <c r="Y313" s="134"/>
    </row>
    <row r="314" spans="1:25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134"/>
      <c r="Y314" s="134"/>
    </row>
    <row r="315" spans="1:25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134"/>
      <c r="Y315" s="134"/>
    </row>
    <row r="316" spans="1:25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134"/>
      <c r="Y316" s="134"/>
    </row>
    <row r="317" spans="1:25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134"/>
      <c r="Y317" s="134"/>
    </row>
    <row r="318" spans="1:25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134"/>
      <c r="Y318" s="134"/>
    </row>
    <row r="319" spans="1:25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134"/>
      <c r="Y319" s="134"/>
    </row>
    <row r="320" spans="1:25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134"/>
      <c r="Y320" s="134"/>
    </row>
    <row r="321" spans="1:25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134"/>
      <c r="Y321" s="134"/>
    </row>
    <row r="322" spans="1:25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134"/>
      <c r="Y322" s="134"/>
    </row>
    <row r="323" spans="1:25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134"/>
      <c r="Y323" s="134"/>
    </row>
    <row r="324" spans="1:25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134"/>
      <c r="Y324" s="134"/>
    </row>
    <row r="325" spans="1:25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134"/>
      <c r="Y325" s="134"/>
    </row>
    <row r="326" spans="1:25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134"/>
      <c r="Y326" s="134"/>
    </row>
    <row r="327" spans="1:25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134"/>
      <c r="Y327" s="134"/>
    </row>
    <row r="328" spans="1:25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134"/>
      <c r="Y328" s="134"/>
    </row>
    <row r="329" spans="1:25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134"/>
      <c r="Y329" s="134"/>
    </row>
    <row r="330" spans="1:25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134"/>
      <c r="Y330" s="134"/>
    </row>
    <row r="331" spans="1:25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134"/>
      <c r="Y331" s="134"/>
    </row>
    <row r="332" spans="1:25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134"/>
      <c r="Y332" s="134"/>
    </row>
    <row r="333" spans="1:25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134"/>
      <c r="Y333" s="134"/>
    </row>
    <row r="334" spans="1:25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134"/>
      <c r="Y334" s="134"/>
    </row>
    <row r="335" spans="1:25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134"/>
      <c r="Y335" s="134"/>
    </row>
    <row r="336" spans="1:25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134"/>
      <c r="Y336" s="134"/>
    </row>
    <row r="337" spans="1:25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134"/>
      <c r="Y337" s="134"/>
    </row>
    <row r="338" spans="1:25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134"/>
      <c r="Y338" s="134"/>
    </row>
    <row r="339" spans="1:25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134"/>
      <c r="Y339" s="134"/>
    </row>
    <row r="340" spans="1:25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134"/>
      <c r="Y340" s="134"/>
    </row>
    <row r="341" spans="1:25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134"/>
      <c r="Y341" s="134"/>
    </row>
    <row r="342" spans="1:25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134"/>
      <c r="Y342" s="134"/>
    </row>
    <row r="343" spans="1:25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134"/>
      <c r="Y343" s="134"/>
    </row>
    <row r="344" spans="1:25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134"/>
      <c r="Y344" s="134"/>
    </row>
    <row r="345" spans="1:25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134"/>
      <c r="Y345" s="134"/>
    </row>
    <row r="346" spans="1:25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134"/>
      <c r="Y346" s="134"/>
    </row>
    <row r="347" spans="1:25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134"/>
      <c r="Y347" s="134"/>
    </row>
    <row r="348" spans="1:25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134"/>
      <c r="Y348" s="134"/>
    </row>
    <row r="349" spans="1:25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134"/>
      <c r="Y349" s="134"/>
    </row>
    <row r="350" spans="1:25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134"/>
      <c r="Y350" s="134"/>
    </row>
    <row r="351" spans="1:25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134"/>
      <c r="Y351" s="134"/>
    </row>
    <row r="352" spans="1:25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134"/>
      <c r="Y352" s="134"/>
    </row>
    <row r="353" spans="1:25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134"/>
      <c r="Y353" s="134"/>
    </row>
    <row r="354" spans="1:25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134"/>
      <c r="Y354" s="134"/>
    </row>
    <row r="355" spans="1:25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134"/>
      <c r="Y355" s="134"/>
    </row>
    <row r="356" spans="1:25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134"/>
      <c r="Y356" s="134"/>
    </row>
    <row r="357" spans="1:25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134"/>
      <c r="Y357" s="134"/>
    </row>
    <row r="358" spans="1:25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134"/>
      <c r="Y358" s="134"/>
    </row>
    <row r="359" spans="1:25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134"/>
      <c r="Y359" s="134"/>
    </row>
    <row r="360" spans="1:25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134"/>
      <c r="Y360" s="134"/>
    </row>
    <row r="361" spans="1:25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134"/>
      <c r="Y361" s="134"/>
    </row>
    <row r="362" spans="1:25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134"/>
      <c r="Y362" s="134"/>
    </row>
    <row r="363" spans="1:25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134"/>
      <c r="Y363" s="134"/>
    </row>
    <row r="364" spans="1:25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134"/>
      <c r="Y364" s="134"/>
    </row>
    <row r="365" spans="1:25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134"/>
      <c r="Y365" s="134"/>
    </row>
    <row r="366" spans="1:25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134"/>
      <c r="Y366" s="134"/>
    </row>
    <row r="367" spans="1:25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134"/>
      <c r="Y367" s="134"/>
    </row>
    <row r="368" spans="1:25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134"/>
      <c r="Y368" s="134"/>
    </row>
    <row r="369" spans="1:25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134"/>
      <c r="Y369" s="134"/>
    </row>
    <row r="370" spans="1:25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134"/>
      <c r="Y370" s="134"/>
    </row>
    <row r="371" spans="1:25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134"/>
      <c r="Y371" s="134"/>
    </row>
    <row r="372" spans="1:25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134"/>
      <c r="Y372" s="134"/>
    </row>
    <row r="373" spans="1:25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134"/>
      <c r="Y373" s="134"/>
    </row>
    <row r="374" spans="1:25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134"/>
      <c r="Y374" s="134"/>
    </row>
    <row r="375" spans="1:25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134"/>
      <c r="Y375" s="134"/>
    </row>
    <row r="376" spans="1:25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134"/>
      <c r="Y376" s="134"/>
    </row>
    <row r="377" spans="1:25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134"/>
      <c r="Y377" s="134"/>
    </row>
    <row r="378" spans="1:25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134"/>
      <c r="Y378" s="134"/>
    </row>
    <row r="379" spans="1:25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134"/>
      <c r="Y379" s="134"/>
    </row>
    <row r="380" spans="1:25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134"/>
      <c r="Y380" s="134"/>
    </row>
    <row r="381" spans="1:25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134"/>
      <c r="Y381" s="134"/>
    </row>
    <row r="382" spans="1:25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134"/>
      <c r="Y382" s="134"/>
    </row>
    <row r="383" spans="1:25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134"/>
      <c r="Y383" s="134"/>
    </row>
    <row r="384" spans="1:25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134"/>
      <c r="Y384" s="134"/>
    </row>
    <row r="385" spans="1:25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134"/>
      <c r="Y385" s="134"/>
    </row>
    <row r="386" spans="1:25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134"/>
      <c r="Y386" s="134"/>
    </row>
    <row r="387" spans="1:25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134"/>
      <c r="Y387" s="134"/>
    </row>
    <row r="388" spans="1:25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134"/>
      <c r="Y388" s="134"/>
    </row>
    <row r="389" spans="1:25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134"/>
      <c r="Y389" s="134"/>
    </row>
    <row r="390" spans="1:25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134"/>
      <c r="Y390" s="134"/>
    </row>
    <row r="391" spans="1:25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134"/>
      <c r="Y391" s="134"/>
    </row>
    <row r="392" spans="1:25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134"/>
      <c r="Y392" s="134"/>
    </row>
    <row r="393" spans="1:25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134"/>
      <c r="Y393" s="134"/>
    </row>
    <row r="394" spans="1:25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134"/>
      <c r="Y394" s="134"/>
    </row>
    <row r="395" spans="1:25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134"/>
      <c r="Y395" s="134"/>
    </row>
    <row r="396" spans="1:25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134"/>
      <c r="Y396" s="134"/>
    </row>
    <row r="397" spans="1:25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134"/>
      <c r="Y397" s="134"/>
    </row>
    <row r="398" spans="1:25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134"/>
      <c r="Y398" s="134"/>
    </row>
    <row r="399" spans="1:25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134"/>
      <c r="Y399" s="134"/>
    </row>
    <row r="400" spans="1:25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134"/>
      <c r="Y400" s="134"/>
    </row>
    <row r="401" spans="1:25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134"/>
      <c r="Y401" s="134"/>
    </row>
    <row r="402" spans="1:25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134"/>
      <c r="Y402" s="134"/>
    </row>
    <row r="403" spans="1:25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134"/>
      <c r="Y403" s="134"/>
    </row>
    <row r="404" spans="1:25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134"/>
      <c r="Y404" s="134"/>
    </row>
    <row r="405" spans="1:25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134"/>
      <c r="Y405" s="134"/>
    </row>
    <row r="406" spans="1:25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134"/>
      <c r="Y406" s="134"/>
    </row>
    <row r="407" spans="1:25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134"/>
      <c r="Y407" s="134"/>
    </row>
    <row r="408" spans="1:25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134"/>
      <c r="Y408" s="134"/>
    </row>
    <row r="409" spans="1:25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134"/>
      <c r="Y409" s="134"/>
    </row>
    <row r="410" spans="1:25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134"/>
      <c r="Y410" s="134"/>
    </row>
  </sheetData>
  <sheetProtection/>
  <mergeCells count="95">
    <mergeCell ref="E51:I51"/>
    <mergeCell ref="T60:U60"/>
    <mergeCell ref="P60:Q60"/>
    <mergeCell ref="L60:M60"/>
    <mergeCell ref="L59:M59"/>
    <mergeCell ref="R58:S58"/>
    <mergeCell ref="T58:U58"/>
    <mergeCell ref="C59:I59"/>
    <mergeCell ref="G57:G58"/>
    <mergeCell ref="V6:W6"/>
    <mergeCell ref="V5:W5"/>
    <mergeCell ref="M66:W66"/>
    <mergeCell ref="L61:W61"/>
    <mergeCell ref="M64:W64"/>
    <mergeCell ref="R5:U5"/>
    <mergeCell ref="R6:S6"/>
    <mergeCell ref="T6:U6"/>
    <mergeCell ref="R59:S59"/>
    <mergeCell ref="V58:W58"/>
    <mergeCell ref="N5:Q5"/>
    <mergeCell ref="O1:W1"/>
    <mergeCell ref="A65:B65"/>
    <mergeCell ref="A64:B64"/>
    <mergeCell ref="C60:I60"/>
    <mergeCell ref="J60:K60"/>
    <mergeCell ref="N6:O6"/>
    <mergeCell ref="V59:W59"/>
    <mergeCell ref="A59:B59"/>
    <mergeCell ref="M63:W63"/>
    <mergeCell ref="N59:O59"/>
    <mergeCell ref="T59:U59"/>
    <mergeCell ref="N58:O58"/>
    <mergeCell ref="A58:B58"/>
    <mergeCell ref="R60:S60"/>
    <mergeCell ref="N60:O60"/>
    <mergeCell ref="C57:C58"/>
    <mergeCell ref="L58:M58"/>
    <mergeCell ref="A70:B70"/>
    <mergeCell ref="A60:B60"/>
    <mergeCell ref="V60:W60"/>
    <mergeCell ref="C62:J62"/>
    <mergeCell ref="M62:W62"/>
    <mergeCell ref="M65:W65"/>
    <mergeCell ref="D66:J66"/>
    <mergeCell ref="A62:B62"/>
    <mergeCell ref="C65:J65"/>
    <mergeCell ref="M77:W77"/>
    <mergeCell ref="M78:W78"/>
    <mergeCell ref="M76:W76"/>
    <mergeCell ref="L73:W73"/>
    <mergeCell ref="M70:W70"/>
    <mergeCell ref="L67:W67"/>
    <mergeCell ref="M68:W68"/>
    <mergeCell ref="M72:W72"/>
    <mergeCell ref="M71:W71"/>
    <mergeCell ref="M69:W69"/>
    <mergeCell ref="G5:I5"/>
    <mergeCell ref="D63:J63"/>
    <mergeCell ref="A66:B66"/>
    <mergeCell ref="B78:J78"/>
    <mergeCell ref="B77:J77"/>
    <mergeCell ref="B76:J76"/>
    <mergeCell ref="A67:B67"/>
    <mergeCell ref="C10:C11"/>
    <mergeCell ref="M74:W74"/>
    <mergeCell ref="B5:B7"/>
    <mergeCell ref="P6:Q6"/>
    <mergeCell ref="A74:J75"/>
    <mergeCell ref="M75:W75"/>
    <mergeCell ref="P58:Q58"/>
    <mergeCell ref="J59:K59"/>
    <mergeCell ref="E57:E58"/>
    <mergeCell ref="G6:G7"/>
    <mergeCell ref="A61:B61"/>
    <mergeCell ref="D67:J67"/>
    <mergeCell ref="A3:W3"/>
    <mergeCell ref="P59:Q59"/>
    <mergeCell ref="L6:M6"/>
    <mergeCell ref="J5:M5"/>
    <mergeCell ref="A5:A7"/>
    <mergeCell ref="J58:K58"/>
    <mergeCell ref="E5:E7"/>
    <mergeCell ref="F5:F7"/>
    <mergeCell ref="I6:I7"/>
    <mergeCell ref="D57:D58"/>
    <mergeCell ref="A69:B69"/>
    <mergeCell ref="D64:J64"/>
    <mergeCell ref="A68:B68"/>
    <mergeCell ref="A63:B63"/>
    <mergeCell ref="J6:K6"/>
    <mergeCell ref="C5:C7"/>
    <mergeCell ref="F57:F58"/>
    <mergeCell ref="D5:D7"/>
    <mergeCell ref="H6:H7"/>
    <mergeCell ref="A57:B57"/>
  </mergeCells>
  <printOptions horizontalCentered="1" vertic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9"/>
  <sheetViews>
    <sheetView view="pageBreakPreview" zoomScale="120" zoomScaleNormal="150" zoomScaleSheetLayoutView="120" zoomScalePageLayoutView="0" workbookViewId="0" topLeftCell="A13">
      <selection activeCell="E32" sqref="E32"/>
    </sheetView>
  </sheetViews>
  <sheetFormatPr defaultColWidth="9.140625" defaultRowHeight="12.75"/>
  <cols>
    <col min="1" max="1" width="3.7109375" style="2" customWidth="1"/>
    <col min="2" max="2" width="35.00390625" style="2" customWidth="1"/>
    <col min="3" max="3" width="3.7109375" style="2" customWidth="1"/>
    <col min="4" max="4" width="6.421875" style="2" customWidth="1"/>
    <col min="5" max="5" width="4.421875" style="2" customWidth="1"/>
    <col min="6" max="14" width="4.7109375" style="2" customWidth="1"/>
    <col min="15" max="16" width="2.7109375" style="126" customWidth="1"/>
    <col min="17" max="17" width="4.140625" style="126" customWidth="1"/>
    <col min="18" max="22" width="2.7109375" style="126" customWidth="1"/>
    <col min="23" max="51" width="9.140625" style="126" customWidth="1"/>
    <col min="52" max="16384" width="9.140625" style="2" customWidth="1"/>
  </cols>
  <sheetData>
    <row r="1" spans="11:14" ht="15.75" thickBot="1">
      <c r="K1" s="384" t="s">
        <v>218</v>
      </c>
      <c r="L1" s="385"/>
      <c r="M1" s="385"/>
      <c r="N1" s="386"/>
    </row>
    <row r="2" ht="7.5" customHeight="1"/>
    <row r="3" spans="1:24" ht="13.5">
      <c r="A3" s="335" t="s">
        <v>34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19"/>
      <c r="P3" s="127"/>
      <c r="Q3" s="127"/>
      <c r="R3" s="127"/>
      <c r="S3" s="127"/>
      <c r="T3" s="127"/>
      <c r="U3" s="127"/>
      <c r="V3" s="127"/>
      <c r="W3" s="128"/>
      <c r="X3" s="128"/>
    </row>
    <row r="4" spans="1:24" ht="12" customHeight="1">
      <c r="A4" s="334" t="s">
        <v>138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136"/>
      <c r="P4" s="129"/>
      <c r="Q4" s="129"/>
      <c r="R4" s="129"/>
      <c r="S4" s="129"/>
      <c r="T4" s="129"/>
      <c r="U4" s="129"/>
      <c r="V4" s="129"/>
      <c r="W4" s="128"/>
      <c r="X4" s="128"/>
    </row>
    <row r="5" spans="1:24" ht="12" customHeight="1" thickBot="1">
      <c r="A5" s="1" t="s">
        <v>215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5" ht="15" customHeight="1">
      <c r="A6" s="291" t="s">
        <v>0</v>
      </c>
      <c r="B6" s="291" t="s">
        <v>1</v>
      </c>
      <c r="C6" s="328" t="s">
        <v>9</v>
      </c>
      <c r="D6" s="328" t="s">
        <v>2</v>
      </c>
      <c r="E6" s="392" t="s">
        <v>10</v>
      </c>
      <c r="F6" s="312" t="s">
        <v>3</v>
      </c>
      <c r="G6" s="379"/>
      <c r="H6" s="313"/>
      <c r="I6" s="389" t="s">
        <v>6</v>
      </c>
      <c r="J6" s="391"/>
      <c r="K6" s="391"/>
      <c r="L6" s="390"/>
      <c r="M6" s="389" t="s">
        <v>7</v>
      </c>
      <c r="N6" s="390"/>
      <c r="O6" s="116"/>
      <c r="P6" s="117"/>
      <c r="Q6" s="117"/>
      <c r="R6" s="117"/>
      <c r="S6" s="117"/>
      <c r="T6" s="117"/>
      <c r="U6" s="117"/>
      <c r="V6" s="117"/>
      <c r="W6" s="128"/>
      <c r="X6" s="128"/>
      <c r="Y6" s="130"/>
    </row>
    <row r="7" spans="1:25" ht="15" customHeight="1">
      <c r="A7" s="341"/>
      <c r="B7" s="341"/>
      <c r="C7" s="329"/>
      <c r="D7" s="329"/>
      <c r="E7" s="393"/>
      <c r="F7" s="380"/>
      <c r="G7" s="381"/>
      <c r="H7" s="382"/>
      <c r="I7" s="373" t="s">
        <v>20</v>
      </c>
      <c r="J7" s="397"/>
      <c r="K7" s="397"/>
      <c r="L7" s="397"/>
      <c r="M7" s="397"/>
      <c r="N7" s="374"/>
      <c r="O7" s="116"/>
      <c r="P7" s="117"/>
      <c r="Q7" s="117"/>
      <c r="R7" s="117"/>
      <c r="S7" s="117"/>
      <c r="T7" s="117"/>
      <c r="U7" s="117"/>
      <c r="V7" s="117"/>
      <c r="W7" s="128"/>
      <c r="X7" s="128"/>
      <c r="Y7" s="130"/>
    </row>
    <row r="8" spans="1:25" ht="15" customHeight="1">
      <c r="A8" s="341"/>
      <c r="B8" s="341"/>
      <c r="C8" s="329"/>
      <c r="D8" s="329"/>
      <c r="E8" s="393"/>
      <c r="F8" s="375" t="s">
        <v>35</v>
      </c>
      <c r="G8" s="377" t="s">
        <v>8</v>
      </c>
      <c r="H8" s="387" t="s">
        <v>5</v>
      </c>
      <c r="I8" s="373">
        <v>1</v>
      </c>
      <c r="J8" s="374"/>
      <c r="K8" s="373">
        <v>2</v>
      </c>
      <c r="L8" s="374"/>
      <c r="M8" s="373">
        <v>3</v>
      </c>
      <c r="N8" s="374"/>
      <c r="O8" s="116"/>
      <c r="P8" s="117"/>
      <c r="Q8" s="117"/>
      <c r="R8" s="117"/>
      <c r="S8" s="117"/>
      <c r="T8" s="117"/>
      <c r="U8" s="117"/>
      <c r="V8" s="117"/>
      <c r="W8" s="128"/>
      <c r="X8" s="128"/>
      <c r="Y8" s="130"/>
    </row>
    <row r="9" spans="1:25" ht="19.5" customHeight="1" thickBot="1">
      <c r="A9" s="266"/>
      <c r="B9" s="266"/>
      <c r="C9" s="330"/>
      <c r="D9" s="330"/>
      <c r="E9" s="394"/>
      <c r="F9" s="376"/>
      <c r="G9" s="378"/>
      <c r="H9" s="388"/>
      <c r="I9" s="8" t="s">
        <v>4</v>
      </c>
      <c r="J9" s="9" t="s">
        <v>5</v>
      </c>
      <c r="K9" s="12" t="s">
        <v>4</v>
      </c>
      <c r="L9" s="9" t="s">
        <v>5</v>
      </c>
      <c r="M9" s="205" t="s">
        <v>4</v>
      </c>
      <c r="N9" s="194" t="s">
        <v>5</v>
      </c>
      <c r="O9" s="116"/>
      <c r="P9" s="117"/>
      <c r="Q9" s="117"/>
      <c r="R9" s="117"/>
      <c r="S9" s="117"/>
      <c r="T9" s="117"/>
      <c r="U9" s="117"/>
      <c r="V9" s="117"/>
      <c r="W9" s="128"/>
      <c r="X9" s="128"/>
      <c r="Y9" s="130"/>
    </row>
    <row r="10" spans="1:51" s="76" customFormat="1" ht="13.5" customHeight="1">
      <c r="A10" s="88">
        <v>1</v>
      </c>
      <c r="B10" s="172" t="s">
        <v>56</v>
      </c>
      <c r="C10" s="88">
        <v>1</v>
      </c>
      <c r="D10" s="88" t="s">
        <v>149</v>
      </c>
      <c r="E10" s="88" t="s">
        <v>56</v>
      </c>
      <c r="F10" s="162">
        <v>24</v>
      </c>
      <c r="G10" s="173" t="s">
        <v>13</v>
      </c>
      <c r="H10" s="89">
        <v>24</v>
      </c>
      <c r="I10" s="173" t="s">
        <v>13</v>
      </c>
      <c r="J10" s="89">
        <v>2</v>
      </c>
      <c r="K10" s="91"/>
      <c r="L10" s="207"/>
      <c r="M10" s="90"/>
      <c r="N10" s="89"/>
      <c r="O10" s="116"/>
      <c r="P10" s="117"/>
      <c r="Q10" s="117"/>
      <c r="R10" s="117"/>
      <c r="S10" s="117"/>
      <c r="T10" s="117"/>
      <c r="U10" s="117"/>
      <c r="V10" s="117"/>
      <c r="W10" s="128"/>
      <c r="X10" s="128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</row>
    <row r="11" spans="1:51" s="76" customFormat="1" ht="13.5" customHeight="1">
      <c r="A11" s="96">
        <v>2</v>
      </c>
      <c r="B11" s="174" t="s">
        <v>14</v>
      </c>
      <c r="C11" s="96">
        <v>2</v>
      </c>
      <c r="D11" s="64" t="s">
        <v>108</v>
      </c>
      <c r="E11" s="96" t="s">
        <v>57</v>
      </c>
      <c r="F11" s="78">
        <v>30</v>
      </c>
      <c r="G11" s="175" t="s">
        <v>13</v>
      </c>
      <c r="H11" s="114">
        <v>30</v>
      </c>
      <c r="I11" s="176" t="s">
        <v>13</v>
      </c>
      <c r="J11" s="114">
        <v>2</v>
      </c>
      <c r="K11" s="177"/>
      <c r="L11" s="208"/>
      <c r="M11" s="71"/>
      <c r="N11" s="69"/>
      <c r="O11" s="116"/>
      <c r="P11" s="117"/>
      <c r="Q11" s="117"/>
      <c r="R11" s="117"/>
      <c r="S11" s="117"/>
      <c r="T11" s="117"/>
      <c r="U11" s="117"/>
      <c r="V11" s="117"/>
      <c r="W11" s="128"/>
      <c r="X11" s="128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</row>
    <row r="12" spans="1:24" ht="13.5" customHeight="1">
      <c r="A12" s="14">
        <v>3</v>
      </c>
      <c r="B12" s="24" t="s">
        <v>21</v>
      </c>
      <c r="C12" s="14">
        <v>4</v>
      </c>
      <c r="D12" s="14" t="s">
        <v>106</v>
      </c>
      <c r="E12" s="14" t="s">
        <v>15</v>
      </c>
      <c r="F12" s="16">
        <v>45</v>
      </c>
      <c r="G12" s="93">
        <v>15</v>
      </c>
      <c r="H12" s="7">
        <v>30</v>
      </c>
      <c r="I12" s="15">
        <v>1</v>
      </c>
      <c r="J12" s="7">
        <v>2</v>
      </c>
      <c r="K12" s="11"/>
      <c r="L12" s="200"/>
      <c r="M12" s="15"/>
      <c r="N12" s="7"/>
      <c r="O12" s="116"/>
      <c r="P12" s="117"/>
      <c r="Q12" s="117"/>
      <c r="R12" s="117"/>
      <c r="S12" s="117"/>
      <c r="T12" s="117"/>
      <c r="U12" s="117"/>
      <c r="V12" s="117"/>
      <c r="W12" s="128"/>
      <c r="X12" s="128"/>
    </row>
    <row r="13" spans="1:24" ht="13.5" customHeight="1">
      <c r="A13" s="14">
        <v>4</v>
      </c>
      <c r="B13" s="24" t="s">
        <v>22</v>
      </c>
      <c r="C13" s="14">
        <v>3</v>
      </c>
      <c r="D13" s="14" t="s">
        <v>106</v>
      </c>
      <c r="E13" s="14" t="s">
        <v>15</v>
      </c>
      <c r="F13" s="34">
        <f aca="true" t="shared" si="0" ref="F13:F20">SUM(G13:H13)</f>
        <v>45</v>
      </c>
      <c r="G13" s="93">
        <v>15</v>
      </c>
      <c r="H13" s="7">
        <v>30</v>
      </c>
      <c r="I13" s="15">
        <v>1</v>
      </c>
      <c r="J13" s="7">
        <v>2</v>
      </c>
      <c r="K13" s="11"/>
      <c r="L13" s="200"/>
      <c r="M13" s="15"/>
      <c r="N13" s="7"/>
      <c r="O13" s="116"/>
      <c r="P13" s="117"/>
      <c r="Q13" s="117"/>
      <c r="R13" s="117"/>
      <c r="S13" s="117"/>
      <c r="T13" s="117"/>
      <c r="U13" s="117"/>
      <c r="V13" s="117"/>
      <c r="W13" s="128"/>
      <c r="X13" s="128"/>
    </row>
    <row r="14" spans="1:24" ht="13.5" customHeight="1">
      <c r="A14" s="14">
        <v>5</v>
      </c>
      <c r="B14" s="24" t="s">
        <v>146</v>
      </c>
      <c r="C14" s="14">
        <v>3</v>
      </c>
      <c r="D14" s="14" t="s">
        <v>107</v>
      </c>
      <c r="E14" s="14" t="s">
        <v>15</v>
      </c>
      <c r="F14" s="16">
        <f t="shared" si="0"/>
        <v>45</v>
      </c>
      <c r="G14" s="93">
        <v>15</v>
      </c>
      <c r="H14" s="7">
        <v>30</v>
      </c>
      <c r="I14" s="15">
        <v>1</v>
      </c>
      <c r="J14" s="7">
        <v>2</v>
      </c>
      <c r="K14" s="11"/>
      <c r="L14" s="200"/>
      <c r="M14" s="15"/>
      <c r="N14" s="7"/>
      <c r="O14" s="116"/>
      <c r="P14" s="117"/>
      <c r="Q14" s="117"/>
      <c r="R14" s="117"/>
      <c r="S14" s="117"/>
      <c r="T14" s="117"/>
      <c r="U14" s="117"/>
      <c r="V14" s="117"/>
      <c r="W14" s="128"/>
      <c r="X14" s="128"/>
    </row>
    <row r="15" spans="1:24" ht="13.5" customHeight="1">
      <c r="A15" s="14">
        <v>6</v>
      </c>
      <c r="B15" s="24" t="s">
        <v>23</v>
      </c>
      <c r="C15" s="14">
        <v>4</v>
      </c>
      <c r="D15" s="14" t="s">
        <v>107</v>
      </c>
      <c r="E15" s="14" t="s">
        <v>15</v>
      </c>
      <c r="F15" s="34">
        <f t="shared" si="0"/>
        <v>45</v>
      </c>
      <c r="G15" s="93">
        <v>15</v>
      </c>
      <c r="H15" s="7">
        <v>30</v>
      </c>
      <c r="I15" s="15">
        <v>1</v>
      </c>
      <c r="J15" s="7">
        <v>2</v>
      </c>
      <c r="K15" s="11"/>
      <c r="L15" s="200"/>
      <c r="M15" s="15"/>
      <c r="N15" s="7"/>
      <c r="O15" s="116"/>
      <c r="P15" s="117"/>
      <c r="Q15" s="117"/>
      <c r="R15" s="117"/>
      <c r="S15" s="117"/>
      <c r="T15" s="117"/>
      <c r="U15" s="117"/>
      <c r="V15" s="117"/>
      <c r="W15" s="128"/>
      <c r="X15" s="128"/>
    </row>
    <row r="16" spans="1:24" ht="13.5" customHeight="1" thickBot="1">
      <c r="A16" s="202">
        <v>7</v>
      </c>
      <c r="B16" s="203" t="s">
        <v>24</v>
      </c>
      <c r="C16" s="202">
        <v>3</v>
      </c>
      <c r="D16" s="202" t="s">
        <v>107</v>
      </c>
      <c r="E16" s="202" t="s">
        <v>15</v>
      </c>
      <c r="F16" s="204">
        <f t="shared" si="0"/>
        <v>45</v>
      </c>
      <c r="G16" s="195">
        <v>15</v>
      </c>
      <c r="H16" s="194">
        <v>30</v>
      </c>
      <c r="I16" s="205">
        <v>1</v>
      </c>
      <c r="J16" s="194">
        <v>2</v>
      </c>
      <c r="K16" s="206"/>
      <c r="L16" s="213"/>
      <c r="M16" s="205"/>
      <c r="N16" s="194"/>
      <c r="O16" s="116"/>
      <c r="P16" s="117"/>
      <c r="Q16" s="117"/>
      <c r="R16" s="117"/>
      <c r="S16" s="117"/>
      <c r="T16" s="117"/>
      <c r="U16" s="117"/>
      <c r="V16" s="117"/>
      <c r="W16" s="128"/>
      <c r="X16" s="128"/>
    </row>
    <row r="17" spans="1:24" ht="13.5" customHeight="1">
      <c r="A17" s="214">
        <v>8</v>
      </c>
      <c r="B17" s="215" t="s">
        <v>140</v>
      </c>
      <c r="C17" s="214">
        <v>5</v>
      </c>
      <c r="D17" s="214" t="s">
        <v>106</v>
      </c>
      <c r="E17" s="214" t="s">
        <v>18</v>
      </c>
      <c r="F17" s="216">
        <f t="shared" si="0"/>
        <v>60</v>
      </c>
      <c r="G17" s="217">
        <v>30</v>
      </c>
      <c r="H17" s="218">
        <v>30</v>
      </c>
      <c r="I17" s="219">
        <v>2</v>
      </c>
      <c r="J17" s="218">
        <v>2</v>
      </c>
      <c r="K17" s="220"/>
      <c r="L17" s="221"/>
      <c r="M17" s="219"/>
      <c r="N17" s="218"/>
      <c r="O17" s="116"/>
      <c r="P17" s="117"/>
      <c r="Q17" s="117"/>
      <c r="R17" s="117"/>
      <c r="S17" s="117"/>
      <c r="T17" s="117"/>
      <c r="U17" s="117"/>
      <c r="V17" s="117"/>
      <c r="W17" s="128"/>
      <c r="X17" s="128"/>
    </row>
    <row r="18" spans="1:24" ht="13.5" customHeight="1">
      <c r="A18" s="14">
        <v>9</v>
      </c>
      <c r="B18" s="24" t="s">
        <v>40</v>
      </c>
      <c r="C18" s="14">
        <v>5</v>
      </c>
      <c r="D18" s="14" t="s">
        <v>106</v>
      </c>
      <c r="E18" s="14" t="s">
        <v>18</v>
      </c>
      <c r="F18" s="16">
        <f t="shared" si="0"/>
        <v>60</v>
      </c>
      <c r="G18" s="93">
        <v>30</v>
      </c>
      <c r="H18" s="7">
        <v>30</v>
      </c>
      <c r="I18" s="15">
        <v>2</v>
      </c>
      <c r="J18" s="7">
        <v>2</v>
      </c>
      <c r="K18" s="11"/>
      <c r="L18" s="200"/>
      <c r="M18" s="15"/>
      <c r="N18" s="7"/>
      <c r="O18" s="116"/>
      <c r="P18" s="117"/>
      <c r="Q18" s="117"/>
      <c r="R18" s="117"/>
      <c r="S18" s="117"/>
      <c r="T18" s="117"/>
      <c r="U18" s="117"/>
      <c r="V18" s="117"/>
      <c r="W18" s="128"/>
      <c r="X18" s="128"/>
    </row>
    <row r="19" spans="1:24" ht="13.5" customHeight="1">
      <c r="A19" s="14">
        <v>10</v>
      </c>
      <c r="B19" s="24" t="s">
        <v>37</v>
      </c>
      <c r="C19" s="14">
        <v>5</v>
      </c>
      <c r="D19" s="14" t="s">
        <v>106</v>
      </c>
      <c r="E19" s="14" t="s">
        <v>18</v>
      </c>
      <c r="F19" s="34">
        <f t="shared" si="0"/>
        <v>60</v>
      </c>
      <c r="G19" s="93">
        <v>30</v>
      </c>
      <c r="H19" s="7">
        <v>30</v>
      </c>
      <c r="I19" s="15"/>
      <c r="J19" s="7"/>
      <c r="K19" s="11">
        <v>2</v>
      </c>
      <c r="L19" s="200">
        <v>2</v>
      </c>
      <c r="M19" s="15"/>
      <c r="N19" s="7"/>
      <c r="O19" s="116"/>
      <c r="P19" s="117"/>
      <c r="Q19" s="117"/>
      <c r="R19" s="117"/>
      <c r="S19" s="117"/>
      <c r="T19" s="117"/>
      <c r="U19" s="117"/>
      <c r="V19" s="117"/>
      <c r="W19" s="128"/>
      <c r="X19" s="128"/>
    </row>
    <row r="20" spans="1:24" ht="13.5" customHeight="1" thickBot="1">
      <c r="A20" s="222">
        <v>11</v>
      </c>
      <c r="B20" s="223" t="s">
        <v>157</v>
      </c>
      <c r="C20" s="222">
        <v>5</v>
      </c>
      <c r="D20" s="222" t="s">
        <v>106</v>
      </c>
      <c r="E20" s="222" t="s">
        <v>18</v>
      </c>
      <c r="F20" s="224">
        <f t="shared" si="0"/>
        <v>60</v>
      </c>
      <c r="G20" s="225">
        <v>30</v>
      </c>
      <c r="H20" s="226">
        <v>30</v>
      </c>
      <c r="I20" s="227"/>
      <c r="J20" s="226"/>
      <c r="K20" s="228">
        <v>2</v>
      </c>
      <c r="L20" s="229">
        <v>2</v>
      </c>
      <c r="M20" s="227"/>
      <c r="N20" s="226"/>
      <c r="O20" s="116"/>
      <c r="P20" s="117"/>
      <c r="Q20" s="117"/>
      <c r="R20" s="117"/>
      <c r="S20" s="117"/>
      <c r="T20" s="117"/>
      <c r="U20" s="117"/>
      <c r="V20" s="117"/>
      <c r="W20" s="128"/>
      <c r="X20" s="128"/>
    </row>
    <row r="21" spans="1:51" s="76" customFormat="1" ht="13.5" customHeight="1">
      <c r="A21" s="96">
        <v>12</v>
      </c>
      <c r="B21" s="178" t="s">
        <v>29</v>
      </c>
      <c r="C21" s="96">
        <v>5</v>
      </c>
      <c r="D21" s="96" t="s">
        <v>107</v>
      </c>
      <c r="E21" s="96" t="s">
        <v>18</v>
      </c>
      <c r="F21" s="179">
        <v>45</v>
      </c>
      <c r="G21" s="180">
        <v>15</v>
      </c>
      <c r="H21" s="114">
        <v>30</v>
      </c>
      <c r="I21" s="115"/>
      <c r="J21" s="114"/>
      <c r="K21" s="177">
        <v>1</v>
      </c>
      <c r="L21" s="208">
        <v>2</v>
      </c>
      <c r="M21" s="115"/>
      <c r="N21" s="114"/>
      <c r="O21" s="116"/>
      <c r="P21" s="117"/>
      <c r="Q21" s="117"/>
      <c r="R21" s="117"/>
      <c r="S21" s="117"/>
      <c r="T21" s="117"/>
      <c r="U21" s="117"/>
      <c r="V21" s="117"/>
      <c r="W21" s="128"/>
      <c r="X21" s="128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</row>
    <row r="22" spans="1:51" s="77" customFormat="1" ht="13.5" customHeight="1">
      <c r="A22" s="64">
        <v>13</v>
      </c>
      <c r="B22" s="181" t="s">
        <v>30</v>
      </c>
      <c r="C22" s="64">
        <v>5</v>
      </c>
      <c r="D22" s="64" t="s">
        <v>107</v>
      </c>
      <c r="E22" s="64" t="s">
        <v>18</v>
      </c>
      <c r="F22" s="67">
        <v>45</v>
      </c>
      <c r="G22" s="68">
        <v>15</v>
      </c>
      <c r="H22" s="69">
        <v>30</v>
      </c>
      <c r="I22" s="71"/>
      <c r="J22" s="69"/>
      <c r="K22" s="70">
        <v>1</v>
      </c>
      <c r="L22" s="196">
        <v>2</v>
      </c>
      <c r="M22" s="71"/>
      <c r="N22" s="69"/>
      <c r="O22" s="116"/>
      <c r="P22" s="117"/>
      <c r="Q22" s="117"/>
      <c r="R22" s="117"/>
      <c r="S22" s="117"/>
      <c r="T22" s="117"/>
      <c r="U22" s="117"/>
      <c r="V22" s="117"/>
      <c r="W22" s="123"/>
      <c r="X22" s="12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</row>
    <row r="23" spans="1:51" s="77" customFormat="1" ht="13.5" customHeight="1">
      <c r="A23" s="64">
        <v>14</v>
      </c>
      <c r="B23" s="182" t="s">
        <v>31</v>
      </c>
      <c r="C23" s="64">
        <v>5</v>
      </c>
      <c r="D23" s="64" t="s">
        <v>107</v>
      </c>
      <c r="E23" s="64" t="s">
        <v>18</v>
      </c>
      <c r="F23" s="67">
        <v>45</v>
      </c>
      <c r="G23" s="68">
        <v>15</v>
      </c>
      <c r="H23" s="69">
        <v>30</v>
      </c>
      <c r="I23" s="71"/>
      <c r="J23" s="69"/>
      <c r="K23" s="70">
        <v>1</v>
      </c>
      <c r="L23" s="196">
        <v>2</v>
      </c>
      <c r="M23" s="71"/>
      <c r="N23" s="69"/>
      <c r="O23" s="116"/>
      <c r="P23" s="117"/>
      <c r="Q23" s="117"/>
      <c r="R23" s="117"/>
      <c r="S23" s="117"/>
      <c r="T23" s="117"/>
      <c r="U23" s="117"/>
      <c r="V23" s="117"/>
      <c r="W23" s="123"/>
      <c r="X23" s="12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</row>
    <row r="24" spans="1:51" s="77" customFormat="1" ht="13.5" customHeight="1">
      <c r="A24" s="64">
        <v>15</v>
      </c>
      <c r="B24" s="65" t="s">
        <v>33</v>
      </c>
      <c r="C24" s="64">
        <v>4</v>
      </c>
      <c r="D24" s="64" t="s">
        <v>108</v>
      </c>
      <c r="E24" s="64" t="s">
        <v>19</v>
      </c>
      <c r="F24" s="67">
        <f>SUM(G24:H24)</f>
        <v>45</v>
      </c>
      <c r="G24" s="143" t="s">
        <v>13</v>
      </c>
      <c r="H24" s="69">
        <v>45</v>
      </c>
      <c r="I24" s="71"/>
      <c r="J24" s="69"/>
      <c r="K24" s="153" t="s">
        <v>13</v>
      </c>
      <c r="L24" s="196">
        <v>3</v>
      </c>
      <c r="M24" s="71"/>
      <c r="N24" s="69"/>
      <c r="O24" s="116"/>
      <c r="P24" s="117"/>
      <c r="Q24" s="117"/>
      <c r="R24" s="117"/>
      <c r="S24" s="117"/>
      <c r="T24" s="117"/>
      <c r="U24" s="117"/>
      <c r="V24" s="117"/>
      <c r="W24" s="123"/>
      <c r="X24" s="123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</row>
    <row r="25" spans="1:24" s="124" customFormat="1" ht="13.5" customHeight="1">
      <c r="A25" s="43">
        <v>16</v>
      </c>
      <c r="B25" s="41" t="s">
        <v>180</v>
      </c>
      <c r="C25" s="43">
        <v>1</v>
      </c>
      <c r="D25" s="43" t="s">
        <v>108</v>
      </c>
      <c r="E25" s="43" t="s">
        <v>18</v>
      </c>
      <c r="F25" s="44">
        <v>15</v>
      </c>
      <c r="G25" s="183" t="s">
        <v>13</v>
      </c>
      <c r="H25" s="46">
        <v>15</v>
      </c>
      <c r="I25" s="48"/>
      <c r="J25" s="46"/>
      <c r="K25" s="152" t="s">
        <v>13</v>
      </c>
      <c r="L25" s="201">
        <v>1</v>
      </c>
      <c r="M25" s="47"/>
      <c r="N25" s="46"/>
      <c r="O25" s="116"/>
      <c r="P25" s="117"/>
      <c r="Q25" s="117"/>
      <c r="R25" s="117"/>
      <c r="S25" s="117"/>
      <c r="T25" s="117"/>
      <c r="U25" s="117"/>
      <c r="V25" s="117"/>
      <c r="W25" s="123"/>
      <c r="X25" s="123"/>
    </row>
    <row r="26" spans="1:24" ht="13.5" customHeight="1">
      <c r="A26" s="184">
        <v>17</v>
      </c>
      <c r="B26" s="185" t="s">
        <v>214</v>
      </c>
      <c r="C26" s="184">
        <v>1</v>
      </c>
      <c r="D26" s="92" t="s">
        <v>107</v>
      </c>
      <c r="E26" s="184" t="s">
        <v>16</v>
      </c>
      <c r="F26" s="186">
        <v>15</v>
      </c>
      <c r="G26" s="187">
        <v>15</v>
      </c>
      <c r="H26" s="188" t="s">
        <v>13</v>
      </c>
      <c r="I26" s="189"/>
      <c r="J26" s="190"/>
      <c r="K26" s="189"/>
      <c r="L26" s="187"/>
      <c r="M26" s="211">
        <v>1</v>
      </c>
      <c r="N26" s="212" t="s">
        <v>13</v>
      </c>
      <c r="O26" s="116"/>
      <c r="P26" s="117"/>
      <c r="Q26" s="117"/>
      <c r="R26" s="117"/>
      <c r="S26" s="117"/>
      <c r="T26" s="117"/>
      <c r="U26" s="117"/>
      <c r="V26" s="117"/>
      <c r="W26" s="128"/>
      <c r="X26" s="128"/>
    </row>
    <row r="27" spans="1:51" s="77" customFormat="1" ht="13.5" customHeight="1">
      <c r="A27" s="96">
        <v>18</v>
      </c>
      <c r="B27" s="174" t="s">
        <v>178</v>
      </c>
      <c r="C27" s="96">
        <v>2</v>
      </c>
      <c r="D27" s="64" t="s">
        <v>107</v>
      </c>
      <c r="E27" s="96" t="s">
        <v>16</v>
      </c>
      <c r="F27" s="67">
        <v>20</v>
      </c>
      <c r="G27" s="177">
        <v>20</v>
      </c>
      <c r="H27" s="144" t="s">
        <v>13</v>
      </c>
      <c r="I27" s="115"/>
      <c r="J27" s="114"/>
      <c r="K27" s="177"/>
      <c r="L27" s="208"/>
      <c r="M27" s="71">
        <v>1</v>
      </c>
      <c r="N27" s="144" t="s">
        <v>13</v>
      </c>
      <c r="O27" s="116"/>
      <c r="P27" s="117"/>
      <c r="Q27" s="117"/>
      <c r="R27" s="117"/>
      <c r="S27" s="117"/>
      <c r="T27" s="117"/>
      <c r="U27" s="117"/>
      <c r="V27" s="117"/>
      <c r="W27" s="123"/>
      <c r="X27" s="123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</row>
    <row r="28" spans="1:51" s="77" customFormat="1" ht="13.5" customHeight="1">
      <c r="A28" s="96">
        <v>19</v>
      </c>
      <c r="B28" s="174" t="s">
        <v>179</v>
      </c>
      <c r="C28" s="96">
        <v>2</v>
      </c>
      <c r="D28" s="64" t="s">
        <v>107</v>
      </c>
      <c r="E28" s="96" t="s">
        <v>16</v>
      </c>
      <c r="F28" s="67">
        <v>20</v>
      </c>
      <c r="G28" s="177">
        <v>20</v>
      </c>
      <c r="H28" s="144" t="s">
        <v>13</v>
      </c>
      <c r="I28" s="115"/>
      <c r="J28" s="114"/>
      <c r="K28" s="177"/>
      <c r="L28" s="208"/>
      <c r="M28" s="71">
        <v>1</v>
      </c>
      <c r="N28" s="144" t="s">
        <v>13</v>
      </c>
      <c r="O28" s="116"/>
      <c r="P28" s="117"/>
      <c r="Q28" s="117"/>
      <c r="R28" s="117"/>
      <c r="S28" s="117"/>
      <c r="T28" s="117"/>
      <c r="U28" s="117"/>
      <c r="V28" s="117"/>
      <c r="W28" s="123"/>
      <c r="X28" s="123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</row>
    <row r="29" spans="1:51" s="77" customFormat="1" ht="13.5" customHeight="1">
      <c r="A29" s="92">
        <v>20</v>
      </c>
      <c r="B29" s="113" t="s">
        <v>28</v>
      </c>
      <c r="C29" s="92">
        <v>5</v>
      </c>
      <c r="D29" s="92" t="s">
        <v>106</v>
      </c>
      <c r="E29" s="92" t="s">
        <v>17</v>
      </c>
      <c r="F29" s="34">
        <f>SUM(G29:H29)</f>
        <v>45</v>
      </c>
      <c r="G29" s="101">
        <v>15</v>
      </c>
      <c r="H29" s="102">
        <v>30</v>
      </c>
      <c r="I29" s="103"/>
      <c r="J29" s="102"/>
      <c r="K29" s="104"/>
      <c r="L29" s="209"/>
      <c r="M29" s="15">
        <v>1</v>
      </c>
      <c r="N29" s="7">
        <v>2</v>
      </c>
      <c r="O29" s="116"/>
      <c r="P29" s="117"/>
      <c r="Q29" s="117"/>
      <c r="R29" s="117"/>
      <c r="S29" s="117"/>
      <c r="T29" s="117"/>
      <c r="U29" s="117"/>
      <c r="V29" s="117"/>
      <c r="W29" s="123"/>
      <c r="X29" s="123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</row>
    <row r="30" spans="1:24" ht="13.5" customHeight="1">
      <c r="A30" s="14">
        <v>21</v>
      </c>
      <c r="B30" s="24" t="s">
        <v>32</v>
      </c>
      <c r="C30" s="14">
        <v>5</v>
      </c>
      <c r="D30" s="14" t="s">
        <v>107</v>
      </c>
      <c r="E30" s="14" t="s">
        <v>18</v>
      </c>
      <c r="F30" s="16">
        <f>SUM(G30:H30)</f>
        <v>45</v>
      </c>
      <c r="G30" s="93">
        <v>15</v>
      </c>
      <c r="H30" s="7">
        <v>30</v>
      </c>
      <c r="I30" s="15"/>
      <c r="J30" s="7"/>
      <c r="K30" s="11"/>
      <c r="L30" s="200"/>
      <c r="M30" s="15">
        <v>1</v>
      </c>
      <c r="N30" s="7">
        <v>2</v>
      </c>
      <c r="O30" s="116"/>
      <c r="P30" s="117"/>
      <c r="Q30" s="117"/>
      <c r="R30" s="117"/>
      <c r="S30" s="117"/>
      <c r="T30" s="117"/>
      <c r="U30" s="117"/>
      <c r="V30" s="117"/>
      <c r="W30" s="128"/>
      <c r="X30" s="128"/>
    </row>
    <row r="31" spans="1:51" s="80" customFormat="1" ht="13.5" customHeight="1">
      <c r="A31" s="64">
        <v>22</v>
      </c>
      <c r="B31" s="65" t="s">
        <v>152</v>
      </c>
      <c r="C31" s="64">
        <v>13</v>
      </c>
      <c r="D31" s="64" t="s">
        <v>108</v>
      </c>
      <c r="E31" s="64" t="s">
        <v>220</v>
      </c>
      <c r="F31" s="67">
        <v>60</v>
      </c>
      <c r="G31" s="143" t="s">
        <v>13</v>
      </c>
      <c r="H31" s="69">
        <v>60</v>
      </c>
      <c r="I31" s="71"/>
      <c r="J31" s="69"/>
      <c r="K31" s="70"/>
      <c r="L31" s="196"/>
      <c r="M31" s="154" t="s">
        <v>13</v>
      </c>
      <c r="N31" s="69">
        <v>4</v>
      </c>
      <c r="O31" s="116"/>
      <c r="P31" s="117"/>
      <c r="Q31" s="131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</row>
    <row r="32" spans="1:51" s="80" customFormat="1" ht="13.5" customHeight="1" thickBot="1">
      <c r="A32" s="246">
        <v>23</v>
      </c>
      <c r="B32" s="247" t="s">
        <v>212</v>
      </c>
      <c r="C32" s="246">
        <v>2</v>
      </c>
      <c r="D32" s="92" t="s">
        <v>211</v>
      </c>
      <c r="E32" s="237" t="s">
        <v>13</v>
      </c>
      <c r="F32" s="248" t="s">
        <v>13</v>
      </c>
      <c r="G32" s="249" t="s">
        <v>13</v>
      </c>
      <c r="H32" s="249" t="s">
        <v>13</v>
      </c>
      <c r="I32" s="250"/>
      <c r="J32" s="251"/>
      <c r="K32" s="252"/>
      <c r="L32" s="253"/>
      <c r="M32" s="244" t="s">
        <v>13</v>
      </c>
      <c r="N32" s="245" t="s">
        <v>13</v>
      </c>
      <c r="O32" s="116"/>
      <c r="P32" s="117"/>
      <c r="Q32" s="131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</row>
    <row r="33" spans="1:51" ht="13.5" customHeight="1">
      <c r="A33" s="292" t="s">
        <v>147</v>
      </c>
      <c r="B33" s="293"/>
      <c r="C33" s="369">
        <f>SUM(C10:C32)</f>
        <v>90</v>
      </c>
      <c r="D33" s="367"/>
      <c r="E33" s="367"/>
      <c r="F33" s="395">
        <f aca="true" t="shared" si="1" ref="F33:N33">SUM(F10:F32)</f>
        <v>919</v>
      </c>
      <c r="G33" s="18">
        <f t="shared" si="1"/>
        <v>325</v>
      </c>
      <c r="H33" s="19">
        <f t="shared" si="1"/>
        <v>594</v>
      </c>
      <c r="I33" s="20">
        <f t="shared" si="1"/>
        <v>9</v>
      </c>
      <c r="J33" s="18">
        <f t="shared" si="1"/>
        <v>18</v>
      </c>
      <c r="K33" s="18">
        <f t="shared" si="1"/>
        <v>7</v>
      </c>
      <c r="L33" s="18">
        <f t="shared" si="1"/>
        <v>14</v>
      </c>
      <c r="M33" s="210">
        <f t="shared" si="1"/>
        <v>5</v>
      </c>
      <c r="N33" s="190">
        <f t="shared" si="1"/>
        <v>8</v>
      </c>
      <c r="O33" s="116"/>
      <c r="P33" s="117"/>
      <c r="Q33" s="132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</row>
    <row r="34" spans="1:51" ht="13.5" customHeight="1" thickBot="1">
      <c r="A34" s="342"/>
      <c r="B34" s="343"/>
      <c r="C34" s="370"/>
      <c r="D34" s="368"/>
      <c r="E34" s="368"/>
      <c r="F34" s="396"/>
      <c r="G34" s="21">
        <f>(G33/F33)*100</f>
        <v>35.364526659412405</v>
      </c>
      <c r="H34" s="22">
        <f>(H33/F33)*100</f>
        <v>64.6354733405876</v>
      </c>
      <c r="I34" s="353">
        <f>I33+J33</f>
        <v>27</v>
      </c>
      <c r="J34" s="340"/>
      <c r="K34" s="339">
        <f>K33+L33</f>
        <v>21</v>
      </c>
      <c r="L34" s="340"/>
      <c r="M34" s="339">
        <f>M33+N33</f>
        <v>13</v>
      </c>
      <c r="N34" s="358"/>
      <c r="O34" s="116"/>
      <c r="P34" s="117"/>
      <c r="Q34" s="132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</row>
    <row r="35" spans="1:51" ht="13.5" customHeight="1">
      <c r="A35" s="314" t="s">
        <v>90</v>
      </c>
      <c r="B35" s="315"/>
      <c r="C35" s="359" t="s">
        <v>11</v>
      </c>
      <c r="D35" s="383"/>
      <c r="E35" s="383"/>
      <c r="F35" s="383"/>
      <c r="G35" s="383"/>
      <c r="H35" s="372"/>
      <c r="I35" s="359">
        <v>4</v>
      </c>
      <c r="J35" s="360"/>
      <c r="K35" s="371">
        <v>2</v>
      </c>
      <c r="L35" s="360"/>
      <c r="M35" s="371">
        <v>2</v>
      </c>
      <c r="N35" s="372"/>
      <c r="O35" s="116"/>
      <c r="P35" s="117"/>
      <c r="Q35" s="132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</row>
    <row r="36" spans="1:51" ht="13.5" customHeight="1" thickBot="1">
      <c r="A36" s="255" t="s">
        <v>91</v>
      </c>
      <c r="B36" s="256"/>
      <c r="C36" s="353" t="s">
        <v>12</v>
      </c>
      <c r="D36" s="357"/>
      <c r="E36" s="357"/>
      <c r="F36" s="357"/>
      <c r="G36" s="357"/>
      <c r="H36" s="358"/>
      <c r="I36" s="353">
        <v>30</v>
      </c>
      <c r="J36" s="340"/>
      <c r="K36" s="339">
        <v>30</v>
      </c>
      <c r="L36" s="340"/>
      <c r="M36" s="339">
        <v>30</v>
      </c>
      <c r="N36" s="358"/>
      <c r="O36" s="116"/>
      <c r="P36" s="117"/>
      <c r="Q36" s="133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</row>
    <row r="37" spans="1:51" ht="13.5" customHeight="1" thickBot="1">
      <c r="A37" s="255" t="s">
        <v>94</v>
      </c>
      <c r="B37" s="25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</row>
    <row r="38" spans="1:51" ht="13.5" customHeight="1">
      <c r="A38" s="255" t="s">
        <v>97</v>
      </c>
      <c r="B38" s="256"/>
      <c r="C38" s="336" t="s">
        <v>202</v>
      </c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8"/>
      <c r="O38" s="116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</row>
    <row r="39" spans="1:51" ht="13.5" customHeight="1">
      <c r="A39" s="255" t="s">
        <v>98</v>
      </c>
      <c r="B39" s="256"/>
      <c r="C39" s="81">
        <v>1</v>
      </c>
      <c r="D39" s="350" t="s">
        <v>42</v>
      </c>
      <c r="E39" s="351"/>
      <c r="F39" s="351"/>
      <c r="G39" s="351"/>
      <c r="H39" s="351"/>
      <c r="I39" s="351"/>
      <c r="J39" s="351"/>
      <c r="K39" s="351"/>
      <c r="L39" s="351"/>
      <c r="M39" s="351"/>
      <c r="N39" s="352"/>
      <c r="O39" s="116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</row>
    <row r="40" spans="1:51" ht="13.5" customHeight="1">
      <c r="A40" s="255" t="s">
        <v>100</v>
      </c>
      <c r="B40" s="256"/>
      <c r="C40" s="81">
        <v>2</v>
      </c>
      <c r="D40" s="350" t="s">
        <v>36</v>
      </c>
      <c r="E40" s="351"/>
      <c r="F40" s="351"/>
      <c r="G40" s="351"/>
      <c r="H40" s="351"/>
      <c r="I40" s="351"/>
      <c r="J40" s="351"/>
      <c r="K40" s="351"/>
      <c r="L40" s="351"/>
      <c r="M40" s="351"/>
      <c r="N40" s="352"/>
      <c r="O40" s="116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</row>
    <row r="41" spans="1:51" ht="13.5" customHeight="1">
      <c r="A41" s="255" t="s">
        <v>101</v>
      </c>
      <c r="B41" s="256"/>
      <c r="C41" s="81">
        <v>3</v>
      </c>
      <c r="D41" s="354" t="s">
        <v>41</v>
      </c>
      <c r="E41" s="355"/>
      <c r="F41" s="355"/>
      <c r="G41" s="355"/>
      <c r="H41" s="355"/>
      <c r="I41" s="355"/>
      <c r="J41" s="355"/>
      <c r="K41" s="355"/>
      <c r="L41" s="355"/>
      <c r="M41" s="355"/>
      <c r="N41" s="356"/>
      <c r="O41" s="116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</row>
    <row r="42" spans="1:51" ht="13.5" customHeight="1">
      <c r="A42" s="255" t="s">
        <v>102</v>
      </c>
      <c r="B42" s="259"/>
      <c r="C42" s="81">
        <v>4</v>
      </c>
      <c r="D42" s="305" t="s">
        <v>43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6"/>
      <c r="O42" s="116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</row>
    <row r="43" spans="1:51" ht="13.5" customHeight="1">
      <c r="A43" s="255" t="s">
        <v>155</v>
      </c>
      <c r="B43" s="259"/>
      <c r="C43" s="81">
        <v>5</v>
      </c>
      <c r="D43" s="300" t="s">
        <v>186</v>
      </c>
      <c r="E43" s="300"/>
      <c r="F43" s="300"/>
      <c r="G43" s="300"/>
      <c r="H43" s="300"/>
      <c r="I43" s="300"/>
      <c r="J43" s="300"/>
      <c r="K43" s="300"/>
      <c r="L43" s="300"/>
      <c r="M43" s="300"/>
      <c r="N43" s="301"/>
      <c r="O43" s="116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</row>
    <row r="44" spans="1:51" ht="13.5" customHeight="1" thickBot="1">
      <c r="A44" s="255" t="s">
        <v>103</v>
      </c>
      <c r="B44" s="259"/>
      <c r="C44" s="105">
        <v>6</v>
      </c>
      <c r="D44" s="344" t="s">
        <v>187</v>
      </c>
      <c r="E44" s="345"/>
      <c r="F44" s="345"/>
      <c r="G44" s="345"/>
      <c r="H44" s="345"/>
      <c r="I44" s="345"/>
      <c r="J44" s="345"/>
      <c r="K44" s="345"/>
      <c r="L44" s="345"/>
      <c r="M44" s="345"/>
      <c r="N44" s="346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</row>
    <row r="45" spans="1:51" ht="13.5" customHeight="1">
      <c r="A45" s="255" t="s">
        <v>154</v>
      </c>
      <c r="B45" s="256"/>
      <c r="C45" s="336" t="s">
        <v>203</v>
      </c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8"/>
      <c r="O45" s="11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</row>
    <row r="46" spans="1:51" ht="13.5" customHeight="1">
      <c r="A46" s="255" t="s">
        <v>159</v>
      </c>
      <c r="B46" s="256"/>
      <c r="C46" s="81">
        <v>1</v>
      </c>
      <c r="D46" s="350" t="s">
        <v>181</v>
      </c>
      <c r="E46" s="351"/>
      <c r="F46" s="351"/>
      <c r="G46" s="351"/>
      <c r="H46" s="351"/>
      <c r="I46" s="351"/>
      <c r="J46" s="351"/>
      <c r="K46" s="351"/>
      <c r="L46" s="351"/>
      <c r="M46" s="351"/>
      <c r="N46" s="352"/>
      <c r="O46" s="116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</row>
    <row r="47" spans="1:51" ht="13.5" customHeight="1" thickBot="1">
      <c r="A47" s="255" t="s">
        <v>184</v>
      </c>
      <c r="B47" s="256"/>
      <c r="C47" s="105">
        <v>2</v>
      </c>
      <c r="D47" s="347" t="s">
        <v>182</v>
      </c>
      <c r="E47" s="348"/>
      <c r="F47" s="348"/>
      <c r="G47" s="348"/>
      <c r="H47" s="348"/>
      <c r="I47" s="348"/>
      <c r="J47" s="348"/>
      <c r="K47" s="348"/>
      <c r="L47" s="348"/>
      <c r="M47" s="348"/>
      <c r="N47" s="349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</row>
    <row r="48" spans="1:51" ht="13.5" customHeight="1" thickBot="1">
      <c r="A48" s="137"/>
      <c r="B48" s="95" t="s">
        <v>153</v>
      </c>
      <c r="C48" s="336" t="s">
        <v>204</v>
      </c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8"/>
      <c r="O48" s="116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</row>
    <row r="49" spans="1:51" ht="13.5" customHeight="1" thickBot="1">
      <c r="A49" s="230"/>
      <c r="B49" s="85" t="s">
        <v>156</v>
      </c>
      <c r="C49" s="81">
        <v>1</v>
      </c>
      <c r="D49" s="350" t="s">
        <v>183</v>
      </c>
      <c r="E49" s="351"/>
      <c r="F49" s="351"/>
      <c r="G49" s="351"/>
      <c r="H49" s="351"/>
      <c r="I49" s="351"/>
      <c r="J49" s="351"/>
      <c r="K49" s="351"/>
      <c r="L49" s="351"/>
      <c r="M49" s="351"/>
      <c r="N49" s="352"/>
      <c r="O49" s="116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</row>
    <row r="50" spans="1:51" ht="13.5" customHeight="1" thickBot="1">
      <c r="A50" s="125"/>
      <c r="B50" s="108"/>
      <c r="C50" s="105">
        <v>2</v>
      </c>
      <c r="D50" s="347" t="s">
        <v>188</v>
      </c>
      <c r="E50" s="348"/>
      <c r="F50" s="348"/>
      <c r="G50" s="348"/>
      <c r="H50" s="348"/>
      <c r="I50" s="348"/>
      <c r="J50" s="348"/>
      <c r="K50" s="348"/>
      <c r="L50" s="348"/>
      <c r="M50" s="348"/>
      <c r="N50" s="349"/>
      <c r="O50" s="116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</row>
    <row r="51" spans="1:51" ht="8.25" customHeight="1" thickBot="1">
      <c r="A51" s="109"/>
      <c r="B51" s="2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87"/>
      <c r="O51" s="116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</row>
    <row r="52" spans="1:51" ht="13.5" customHeight="1">
      <c r="A52" s="331" t="s">
        <v>168</v>
      </c>
      <c r="B52" s="332"/>
      <c r="C52" s="332"/>
      <c r="D52" s="332"/>
      <c r="E52" s="332"/>
      <c r="F52" s="332"/>
      <c r="G52" s="332"/>
      <c r="H52" s="332"/>
      <c r="I52" s="333"/>
      <c r="J52" s="27"/>
      <c r="K52" s="27"/>
      <c r="L52" s="27"/>
      <c r="M52" s="27"/>
      <c r="N52" s="110"/>
      <c r="O52" s="116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</row>
    <row r="53" spans="1:51" ht="15" customHeight="1">
      <c r="A53" s="361" t="s">
        <v>169</v>
      </c>
      <c r="B53" s="270" t="s">
        <v>1</v>
      </c>
      <c r="C53" s="363" t="s">
        <v>20</v>
      </c>
      <c r="D53" s="270" t="s">
        <v>120</v>
      </c>
      <c r="E53" s="365" t="s">
        <v>162</v>
      </c>
      <c r="F53" s="270" t="s">
        <v>163</v>
      </c>
      <c r="G53" s="270" t="s">
        <v>3</v>
      </c>
      <c r="H53" s="270"/>
      <c r="I53" s="289"/>
      <c r="J53" s="27"/>
      <c r="K53" s="27"/>
      <c r="L53" s="27"/>
      <c r="M53" s="27"/>
      <c r="N53" s="110"/>
      <c r="O53" s="116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</row>
    <row r="54" spans="1:51" ht="16.5" customHeight="1" thickBot="1">
      <c r="A54" s="362"/>
      <c r="B54" s="271"/>
      <c r="C54" s="364"/>
      <c r="D54" s="271"/>
      <c r="E54" s="366"/>
      <c r="F54" s="271"/>
      <c r="G54" s="167" t="s">
        <v>167</v>
      </c>
      <c r="H54" s="106" t="s">
        <v>166</v>
      </c>
      <c r="I54" s="9" t="s">
        <v>5</v>
      </c>
      <c r="J54" s="27"/>
      <c r="K54" s="27"/>
      <c r="L54" s="27"/>
      <c r="M54" s="27"/>
      <c r="N54" s="110"/>
      <c r="O54" s="116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</row>
    <row r="55" spans="1:51" ht="12.75" customHeight="1">
      <c r="A55" s="165">
        <v>1</v>
      </c>
      <c r="B55" s="166" t="s">
        <v>160</v>
      </c>
      <c r="C55" s="101">
        <v>1</v>
      </c>
      <c r="D55" s="101">
        <v>5</v>
      </c>
      <c r="E55" s="101" t="s">
        <v>107</v>
      </c>
      <c r="F55" s="101" t="s">
        <v>18</v>
      </c>
      <c r="G55" s="101">
        <v>30</v>
      </c>
      <c r="H55" s="101">
        <v>15</v>
      </c>
      <c r="I55" s="102">
        <v>15</v>
      </c>
      <c r="J55" s="27"/>
      <c r="K55" s="27"/>
      <c r="L55" s="27"/>
      <c r="M55" s="27"/>
      <c r="N55" s="110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</row>
    <row r="56" spans="1:51" ht="12.75" customHeight="1">
      <c r="A56" s="47">
        <v>2</v>
      </c>
      <c r="B56" s="161" t="s">
        <v>68</v>
      </c>
      <c r="C56" s="93">
        <v>1</v>
      </c>
      <c r="D56" s="93">
        <v>5</v>
      </c>
      <c r="E56" s="93" t="s">
        <v>107</v>
      </c>
      <c r="F56" s="93" t="s">
        <v>18</v>
      </c>
      <c r="G56" s="93">
        <v>30</v>
      </c>
      <c r="H56" s="93">
        <v>15</v>
      </c>
      <c r="I56" s="7">
        <v>15</v>
      </c>
      <c r="J56" s="27"/>
      <c r="K56" s="27"/>
      <c r="L56" s="27"/>
      <c r="M56" s="27"/>
      <c r="N56" s="110"/>
      <c r="O56" s="116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</row>
    <row r="57" spans="1:51" ht="12.75" customHeight="1">
      <c r="A57" s="47">
        <v>3</v>
      </c>
      <c r="B57" s="161" t="s">
        <v>161</v>
      </c>
      <c r="C57" s="93">
        <v>1</v>
      </c>
      <c r="D57" s="93">
        <v>5</v>
      </c>
      <c r="E57" s="93" t="s">
        <v>107</v>
      </c>
      <c r="F57" s="93" t="s">
        <v>15</v>
      </c>
      <c r="G57" s="93">
        <v>30</v>
      </c>
      <c r="H57" s="93">
        <v>15</v>
      </c>
      <c r="I57" s="7">
        <v>15</v>
      </c>
      <c r="J57" s="27"/>
      <c r="K57" s="27"/>
      <c r="L57" s="27"/>
      <c r="M57" s="27"/>
      <c r="N57" s="110"/>
      <c r="O57" s="116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</row>
    <row r="58" spans="1:51" ht="12.75" customHeight="1">
      <c r="A58" s="47">
        <v>4</v>
      </c>
      <c r="B58" s="161" t="s">
        <v>164</v>
      </c>
      <c r="C58" s="93">
        <v>2</v>
      </c>
      <c r="D58" s="93">
        <v>5</v>
      </c>
      <c r="E58" s="93" t="s">
        <v>107</v>
      </c>
      <c r="F58" s="93" t="s">
        <v>18</v>
      </c>
      <c r="G58" s="93">
        <v>30</v>
      </c>
      <c r="H58" s="93">
        <v>15</v>
      </c>
      <c r="I58" s="7">
        <v>15</v>
      </c>
      <c r="J58" s="27"/>
      <c r="K58" s="27"/>
      <c r="L58" s="27"/>
      <c r="M58" s="27"/>
      <c r="N58" s="110"/>
      <c r="O58" s="116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</row>
    <row r="59" spans="1:51" ht="12.75" customHeight="1" thickBot="1">
      <c r="A59" s="163">
        <v>5</v>
      </c>
      <c r="B59" s="164" t="s">
        <v>165</v>
      </c>
      <c r="C59" s="106">
        <v>2</v>
      </c>
      <c r="D59" s="106">
        <v>5</v>
      </c>
      <c r="E59" s="106" t="s">
        <v>107</v>
      </c>
      <c r="F59" s="106" t="s">
        <v>18</v>
      </c>
      <c r="G59" s="106">
        <v>30</v>
      </c>
      <c r="H59" s="106">
        <v>15</v>
      </c>
      <c r="I59" s="9">
        <v>15</v>
      </c>
      <c r="J59" s="111"/>
      <c r="K59" s="111"/>
      <c r="L59" s="111"/>
      <c r="M59" s="111"/>
      <c r="N59" s="112"/>
      <c r="O59" s="116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</row>
    <row r="60" spans="1:51" ht="15" customHeight="1">
      <c r="A60" s="84"/>
      <c r="B60" s="36"/>
      <c r="C60" s="27"/>
      <c r="D60" s="27"/>
      <c r="E60" s="27"/>
      <c r="F60" s="27"/>
      <c r="G60" s="27"/>
      <c r="H60" s="27"/>
      <c r="I60" s="27"/>
      <c r="J60" s="40"/>
      <c r="K60" s="40"/>
      <c r="L60" s="40"/>
      <c r="M60" s="40"/>
      <c r="N60" s="40"/>
      <c r="O60" s="116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</row>
    <row r="61" spans="1:51" ht="15" customHeight="1">
      <c r="A61" s="84"/>
      <c r="B61" s="36"/>
      <c r="C61" s="27"/>
      <c r="D61" s="27"/>
      <c r="E61" s="27"/>
      <c r="F61" s="27"/>
      <c r="G61" s="27"/>
      <c r="H61" s="27"/>
      <c r="I61" s="27"/>
      <c r="J61" s="40"/>
      <c r="K61" s="40"/>
      <c r="L61" s="40"/>
      <c r="M61" s="40"/>
      <c r="N61" s="40"/>
      <c r="O61" s="116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</row>
    <row r="62" spans="1:51" ht="15" customHeight="1">
      <c r="A62" s="84"/>
      <c r="B62" s="36"/>
      <c r="C62" s="27"/>
      <c r="D62" s="27"/>
      <c r="E62" s="27"/>
      <c r="F62" s="27"/>
      <c r="G62" s="27"/>
      <c r="H62" s="27"/>
      <c r="I62" s="27"/>
      <c r="J62" s="40"/>
      <c r="K62" s="40"/>
      <c r="L62" s="40"/>
      <c r="M62" s="40"/>
      <c r="N62" s="40"/>
      <c r="O62" s="116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</row>
    <row r="63" spans="1:51" ht="15" customHeight="1">
      <c r="A63" s="84"/>
      <c r="B63" s="36"/>
      <c r="C63" s="27"/>
      <c r="D63" s="27"/>
      <c r="E63" s="27"/>
      <c r="F63" s="27"/>
      <c r="G63" s="27"/>
      <c r="H63" s="27"/>
      <c r="I63" s="27"/>
      <c r="J63" s="40"/>
      <c r="K63" s="40"/>
      <c r="L63" s="40"/>
      <c r="M63" s="40"/>
      <c r="N63" s="40"/>
      <c r="O63" s="116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</row>
    <row r="64" spans="1:51" ht="15" customHeight="1">
      <c r="A64" s="84"/>
      <c r="B64" s="36"/>
      <c r="C64" s="27"/>
      <c r="D64" s="27"/>
      <c r="E64" s="27"/>
      <c r="F64" s="27"/>
      <c r="G64" s="27"/>
      <c r="H64" s="27"/>
      <c r="I64" s="27"/>
      <c r="J64" s="40"/>
      <c r="K64" s="40"/>
      <c r="L64" s="40"/>
      <c r="M64" s="40"/>
      <c r="N64" s="40"/>
      <c r="O64" s="116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</row>
    <row r="65" spans="1:51" ht="15" customHeight="1">
      <c r="A65" s="84"/>
      <c r="B65" s="36"/>
      <c r="C65" s="27"/>
      <c r="D65" s="27"/>
      <c r="E65" s="27"/>
      <c r="F65" s="27"/>
      <c r="G65" s="27"/>
      <c r="H65" s="27"/>
      <c r="I65" s="27"/>
      <c r="J65" s="40"/>
      <c r="K65" s="40"/>
      <c r="L65" s="40"/>
      <c r="M65" s="40"/>
      <c r="N65" s="40"/>
      <c r="O65" s="116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</row>
    <row r="66" spans="1:51" ht="15" customHeight="1">
      <c r="A66" s="107"/>
      <c r="B66" s="10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116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34"/>
      <c r="P67" s="134"/>
      <c r="Q67" s="134"/>
      <c r="R67" s="134"/>
      <c r="S67" s="134"/>
      <c r="T67" s="134"/>
      <c r="U67" s="134"/>
      <c r="V67" s="13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34"/>
      <c r="P68" s="134"/>
      <c r="Q68" s="134"/>
      <c r="R68" s="134"/>
      <c r="S68" s="134"/>
      <c r="T68" s="134"/>
      <c r="U68" s="134"/>
      <c r="V68" s="13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34"/>
      <c r="P69" s="134"/>
      <c r="Q69" s="135"/>
      <c r="R69" s="134"/>
      <c r="S69" s="134"/>
      <c r="T69" s="134"/>
      <c r="U69" s="134"/>
      <c r="V69" s="13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34"/>
      <c r="P70" s="134"/>
      <c r="Q70" s="134"/>
      <c r="R70" s="134"/>
      <c r="S70" s="134"/>
      <c r="T70" s="134"/>
      <c r="U70" s="134"/>
      <c r="V70" s="13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34"/>
      <c r="P71" s="134"/>
      <c r="Q71" s="134"/>
      <c r="R71" s="134"/>
      <c r="S71" s="134"/>
      <c r="T71" s="134"/>
      <c r="U71" s="134"/>
      <c r="V71" s="13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34"/>
      <c r="P72" s="134"/>
      <c r="Q72" s="134"/>
      <c r="R72" s="134"/>
      <c r="S72" s="134"/>
      <c r="T72" s="134"/>
      <c r="U72" s="134"/>
      <c r="V72" s="13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34"/>
      <c r="P73" s="134"/>
      <c r="Q73" s="134"/>
      <c r="R73" s="134"/>
      <c r="S73" s="134"/>
      <c r="T73" s="134"/>
      <c r="U73" s="134"/>
      <c r="V73" s="13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34"/>
      <c r="P74" s="134"/>
      <c r="Q74" s="134"/>
      <c r="R74" s="134"/>
      <c r="S74" s="134"/>
      <c r="T74" s="134"/>
      <c r="U74" s="134"/>
      <c r="V74" s="134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34"/>
      <c r="P75" s="134"/>
      <c r="Q75" s="134"/>
      <c r="R75" s="134"/>
      <c r="S75" s="134"/>
      <c r="T75" s="134"/>
      <c r="U75" s="134"/>
      <c r="V75" s="134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34"/>
      <c r="P76" s="134"/>
      <c r="Q76" s="134"/>
      <c r="R76" s="134"/>
      <c r="S76" s="134"/>
      <c r="T76" s="134"/>
      <c r="U76" s="134"/>
      <c r="V76" s="134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34"/>
      <c r="P77" s="134"/>
      <c r="Q77" s="134"/>
      <c r="R77" s="134"/>
      <c r="S77" s="134"/>
      <c r="T77" s="134"/>
      <c r="U77" s="134"/>
      <c r="V77" s="134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34"/>
      <c r="P78" s="134"/>
      <c r="Q78" s="134"/>
      <c r="R78" s="134"/>
      <c r="S78" s="134"/>
      <c r="T78" s="134"/>
      <c r="U78" s="134"/>
      <c r="V78" s="134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34"/>
      <c r="P79" s="134"/>
      <c r="Q79" s="134"/>
      <c r="R79" s="134"/>
      <c r="S79" s="134"/>
      <c r="T79" s="134"/>
      <c r="U79" s="134"/>
      <c r="V79" s="134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34"/>
      <c r="P80" s="134"/>
      <c r="Q80" s="134"/>
      <c r="R80" s="134"/>
      <c r="S80" s="134"/>
      <c r="T80" s="134"/>
      <c r="U80" s="134"/>
      <c r="V80" s="134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34"/>
      <c r="P81" s="134"/>
      <c r="Q81" s="134"/>
      <c r="R81" s="134"/>
      <c r="S81" s="134"/>
      <c r="T81" s="134"/>
      <c r="U81" s="134"/>
      <c r="V81" s="134"/>
    </row>
    <row r="82" spans="1:2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34"/>
      <c r="P82" s="134"/>
      <c r="Q82" s="134"/>
      <c r="R82" s="134"/>
      <c r="S82" s="134"/>
      <c r="T82" s="134"/>
      <c r="U82" s="134"/>
      <c r="V82" s="134"/>
    </row>
    <row r="83" spans="1:2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34"/>
      <c r="P83" s="134"/>
      <c r="Q83" s="134"/>
      <c r="R83" s="134"/>
      <c r="S83" s="134"/>
      <c r="T83" s="134"/>
      <c r="U83" s="134"/>
      <c r="V83" s="134"/>
    </row>
    <row r="84" spans="1:2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34"/>
      <c r="P84" s="134"/>
      <c r="Q84" s="134"/>
      <c r="R84" s="134"/>
      <c r="S84" s="134"/>
      <c r="T84" s="134"/>
      <c r="U84" s="134"/>
      <c r="V84" s="134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34"/>
      <c r="P85" s="134"/>
      <c r="Q85" s="134"/>
      <c r="R85" s="134"/>
      <c r="S85" s="134"/>
      <c r="T85" s="134"/>
      <c r="U85" s="134"/>
      <c r="V85" s="134"/>
    </row>
    <row r="86" spans="1:2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34"/>
      <c r="P86" s="134"/>
      <c r="Q86" s="134"/>
      <c r="R86" s="134"/>
      <c r="S86" s="134"/>
      <c r="T86" s="134"/>
      <c r="U86" s="134"/>
      <c r="V86" s="134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34"/>
      <c r="P87" s="134"/>
      <c r="Q87" s="134"/>
      <c r="R87" s="134"/>
      <c r="S87" s="134"/>
      <c r="T87" s="134"/>
      <c r="U87" s="134"/>
      <c r="V87" s="134"/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34"/>
      <c r="P88" s="134"/>
      <c r="Q88" s="134"/>
      <c r="R88" s="134"/>
      <c r="S88" s="134"/>
      <c r="T88" s="134"/>
      <c r="U88" s="134"/>
      <c r="V88" s="134"/>
    </row>
    <row r="89" spans="1:2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34"/>
      <c r="P89" s="134"/>
      <c r="Q89" s="134"/>
      <c r="R89" s="134"/>
      <c r="S89" s="134"/>
      <c r="T89" s="134"/>
      <c r="U89" s="134"/>
      <c r="V89" s="134"/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34"/>
      <c r="P90" s="134"/>
      <c r="Q90" s="134"/>
      <c r="R90" s="134"/>
      <c r="S90" s="134"/>
      <c r="T90" s="134"/>
      <c r="U90" s="134"/>
      <c r="V90" s="134"/>
    </row>
    <row r="91" spans="1:2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34"/>
      <c r="P91" s="134"/>
      <c r="Q91" s="134"/>
      <c r="R91" s="134"/>
      <c r="S91" s="134"/>
      <c r="T91" s="134"/>
      <c r="U91" s="134"/>
      <c r="V91" s="134"/>
    </row>
    <row r="92" spans="1:2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34"/>
      <c r="P92" s="134"/>
      <c r="Q92" s="134"/>
      <c r="R92" s="134"/>
      <c r="S92" s="134"/>
      <c r="T92" s="134"/>
      <c r="U92" s="134"/>
      <c r="V92" s="134"/>
    </row>
    <row r="93" spans="1:2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34"/>
      <c r="P93" s="134"/>
      <c r="Q93" s="134"/>
      <c r="R93" s="134"/>
      <c r="S93" s="134"/>
      <c r="T93" s="134"/>
      <c r="U93" s="134"/>
      <c r="V93" s="134"/>
    </row>
    <row r="94" spans="1:2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34"/>
      <c r="P94" s="134"/>
      <c r="Q94" s="134"/>
      <c r="R94" s="134"/>
      <c r="S94" s="134"/>
      <c r="T94" s="134"/>
      <c r="U94" s="134"/>
      <c r="V94" s="134"/>
    </row>
    <row r="95" spans="1:2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34"/>
      <c r="P95" s="134"/>
      <c r="Q95" s="134"/>
      <c r="R95" s="134"/>
      <c r="S95" s="134"/>
      <c r="T95" s="134"/>
      <c r="U95" s="134"/>
      <c r="V95" s="134"/>
    </row>
    <row r="96" spans="1:2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34"/>
      <c r="P96" s="134"/>
      <c r="Q96" s="134"/>
      <c r="R96" s="134"/>
      <c r="S96" s="134"/>
      <c r="T96" s="134"/>
      <c r="U96" s="134"/>
      <c r="V96" s="134"/>
    </row>
    <row r="97" spans="1:2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34"/>
      <c r="P97" s="134"/>
      <c r="Q97" s="134"/>
      <c r="R97" s="134"/>
      <c r="S97" s="134"/>
      <c r="T97" s="134"/>
      <c r="U97" s="134"/>
      <c r="V97" s="134"/>
    </row>
    <row r="98" spans="1:2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34"/>
      <c r="P98" s="134"/>
      <c r="Q98" s="134"/>
      <c r="R98" s="134"/>
      <c r="S98" s="134"/>
      <c r="T98" s="134"/>
      <c r="U98" s="134"/>
      <c r="V98" s="134"/>
    </row>
    <row r="99" spans="1:2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34"/>
      <c r="P99" s="134"/>
      <c r="Q99" s="134"/>
      <c r="R99" s="134"/>
      <c r="S99" s="134"/>
      <c r="T99" s="134"/>
      <c r="U99" s="134"/>
      <c r="V99" s="134"/>
    </row>
    <row r="100" spans="1:2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34"/>
      <c r="P100" s="134"/>
      <c r="Q100" s="134"/>
      <c r="R100" s="134"/>
      <c r="S100" s="134"/>
      <c r="T100" s="134"/>
      <c r="U100" s="134"/>
      <c r="V100" s="134"/>
    </row>
    <row r="101" spans="1:2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34"/>
      <c r="P101" s="134"/>
      <c r="Q101" s="134"/>
      <c r="R101" s="134"/>
      <c r="S101" s="134"/>
      <c r="T101" s="134"/>
      <c r="U101" s="134"/>
      <c r="V101" s="134"/>
    </row>
    <row r="102" spans="1:2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34"/>
      <c r="P102" s="134"/>
      <c r="Q102" s="134"/>
      <c r="R102" s="134"/>
      <c r="S102" s="134"/>
      <c r="T102" s="134"/>
      <c r="U102" s="134"/>
      <c r="V102" s="134"/>
    </row>
    <row r="103" spans="1:2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34"/>
      <c r="P103" s="134"/>
      <c r="Q103" s="134"/>
      <c r="R103" s="134"/>
      <c r="S103" s="134"/>
      <c r="T103" s="134"/>
      <c r="U103" s="134"/>
      <c r="V103" s="134"/>
    </row>
    <row r="104" spans="1:2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34"/>
      <c r="P104" s="134"/>
      <c r="Q104" s="134"/>
      <c r="R104" s="134"/>
      <c r="S104" s="134"/>
      <c r="T104" s="134"/>
      <c r="U104" s="134"/>
      <c r="V104" s="134"/>
    </row>
    <row r="105" spans="1:2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34"/>
      <c r="P105" s="134"/>
      <c r="Q105" s="134"/>
      <c r="R105" s="134"/>
      <c r="S105" s="134"/>
      <c r="T105" s="134"/>
      <c r="U105" s="134"/>
      <c r="V105" s="134"/>
    </row>
    <row r="106" spans="1:2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34"/>
      <c r="P106" s="134"/>
      <c r="Q106" s="134"/>
      <c r="R106" s="134"/>
      <c r="S106" s="134"/>
      <c r="T106" s="134"/>
      <c r="U106" s="134"/>
      <c r="V106" s="134"/>
    </row>
    <row r="107" spans="1:2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34"/>
      <c r="P107" s="134"/>
      <c r="Q107" s="134"/>
      <c r="R107" s="134"/>
      <c r="S107" s="134"/>
      <c r="T107" s="134"/>
      <c r="U107" s="134"/>
      <c r="V107" s="134"/>
    </row>
    <row r="108" spans="1:2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34"/>
      <c r="P108" s="134"/>
      <c r="Q108" s="134"/>
      <c r="R108" s="134"/>
      <c r="S108" s="134"/>
      <c r="T108" s="134"/>
      <c r="U108" s="134"/>
      <c r="V108" s="134"/>
    </row>
    <row r="109" spans="1:2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34"/>
      <c r="P109" s="134"/>
      <c r="Q109" s="134"/>
      <c r="R109" s="134"/>
      <c r="S109" s="134"/>
      <c r="T109" s="134"/>
      <c r="U109" s="134"/>
      <c r="V109" s="134"/>
    </row>
    <row r="110" spans="1:2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34"/>
      <c r="P110" s="134"/>
      <c r="Q110" s="134"/>
      <c r="R110" s="134"/>
      <c r="S110" s="134"/>
      <c r="T110" s="134"/>
      <c r="U110" s="134"/>
      <c r="V110" s="134"/>
    </row>
    <row r="111" spans="1:2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34"/>
      <c r="P111" s="134"/>
      <c r="Q111" s="134"/>
      <c r="R111" s="134"/>
      <c r="S111" s="134"/>
      <c r="T111" s="134"/>
      <c r="U111" s="134"/>
      <c r="V111" s="134"/>
    </row>
    <row r="112" spans="1:2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34"/>
      <c r="P112" s="134"/>
      <c r="Q112" s="134"/>
      <c r="R112" s="134"/>
      <c r="S112" s="134"/>
      <c r="T112" s="134"/>
      <c r="U112" s="134"/>
      <c r="V112" s="134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34"/>
      <c r="P113" s="134"/>
      <c r="Q113" s="134"/>
      <c r="R113" s="134"/>
      <c r="S113" s="134"/>
      <c r="T113" s="134"/>
      <c r="U113" s="134"/>
      <c r="V113" s="134"/>
    </row>
    <row r="114" spans="1:2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34"/>
      <c r="P114" s="134"/>
      <c r="Q114" s="134"/>
      <c r="R114" s="134"/>
      <c r="S114" s="134"/>
      <c r="T114" s="134"/>
      <c r="U114" s="134"/>
      <c r="V114" s="134"/>
    </row>
    <row r="115" spans="1:2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34"/>
      <c r="P115" s="134"/>
      <c r="Q115" s="134"/>
      <c r="R115" s="134"/>
      <c r="S115" s="134"/>
      <c r="T115" s="134"/>
      <c r="U115" s="134"/>
      <c r="V115" s="134"/>
    </row>
    <row r="116" spans="1:2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34"/>
      <c r="P116" s="134"/>
      <c r="Q116" s="134"/>
      <c r="R116" s="134"/>
      <c r="S116" s="134"/>
      <c r="T116" s="134"/>
      <c r="U116" s="134"/>
      <c r="V116" s="134"/>
    </row>
    <row r="117" spans="1:2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34"/>
      <c r="P117" s="134"/>
      <c r="Q117" s="134"/>
      <c r="R117" s="134"/>
      <c r="S117" s="134"/>
      <c r="T117" s="134"/>
      <c r="U117" s="134"/>
      <c r="V117" s="134"/>
    </row>
    <row r="118" spans="1:2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34"/>
      <c r="P118" s="134"/>
      <c r="Q118" s="134"/>
      <c r="R118" s="134"/>
      <c r="S118" s="134"/>
      <c r="T118" s="134"/>
      <c r="U118" s="134"/>
      <c r="V118" s="134"/>
    </row>
    <row r="119" spans="1:2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34"/>
      <c r="P119" s="134"/>
      <c r="Q119" s="134"/>
      <c r="R119" s="134"/>
      <c r="S119" s="134"/>
      <c r="T119" s="134"/>
      <c r="U119" s="134"/>
      <c r="V119" s="134"/>
    </row>
    <row r="120" spans="1:2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34"/>
      <c r="P120" s="134"/>
      <c r="Q120" s="134"/>
      <c r="R120" s="134"/>
      <c r="S120" s="134"/>
      <c r="T120" s="134"/>
      <c r="U120" s="134"/>
      <c r="V120" s="134"/>
    </row>
    <row r="121" spans="1:2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34"/>
      <c r="P121" s="134"/>
      <c r="Q121" s="134"/>
      <c r="R121" s="134"/>
      <c r="S121" s="134"/>
      <c r="T121" s="134"/>
      <c r="U121" s="134"/>
      <c r="V121" s="134"/>
    </row>
    <row r="122" spans="1:2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34"/>
      <c r="P122" s="134"/>
      <c r="Q122" s="134"/>
      <c r="R122" s="134"/>
      <c r="S122" s="134"/>
      <c r="T122" s="134"/>
      <c r="U122" s="134"/>
      <c r="V122" s="134"/>
    </row>
    <row r="123" spans="1:2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34"/>
      <c r="P123" s="134"/>
      <c r="Q123" s="134"/>
      <c r="R123" s="134"/>
      <c r="S123" s="134"/>
      <c r="T123" s="134"/>
      <c r="U123" s="134"/>
      <c r="V123" s="134"/>
    </row>
    <row r="124" spans="1:2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34"/>
      <c r="P124" s="134"/>
      <c r="Q124" s="134"/>
      <c r="R124" s="134"/>
      <c r="S124" s="134"/>
      <c r="T124" s="134"/>
      <c r="U124" s="134"/>
      <c r="V124" s="134"/>
    </row>
    <row r="125" spans="1:2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34"/>
      <c r="P125" s="134"/>
      <c r="Q125" s="134"/>
      <c r="R125" s="134"/>
      <c r="S125" s="134"/>
      <c r="T125" s="134"/>
      <c r="U125" s="134"/>
      <c r="V125" s="134"/>
    </row>
    <row r="126" spans="1:2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34"/>
      <c r="P126" s="134"/>
      <c r="Q126" s="134"/>
      <c r="R126" s="134"/>
      <c r="S126" s="134"/>
      <c r="T126" s="134"/>
      <c r="U126" s="134"/>
      <c r="V126" s="134"/>
    </row>
    <row r="127" spans="1:2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34"/>
      <c r="P127" s="134"/>
      <c r="Q127" s="134"/>
      <c r="R127" s="134"/>
      <c r="S127" s="134"/>
      <c r="T127" s="134"/>
      <c r="U127" s="134"/>
      <c r="V127" s="134"/>
    </row>
    <row r="128" spans="1:2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34"/>
      <c r="P128" s="134"/>
      <c r="Q128" s="134"/>
      <c r="R128" s="134"/>
      <c r="S128" s="134"/>
      <c r="T128" s="134"/>
      <c r="U128" s="134"/>
      <c r="V128" s="134"/>
    </row>
    <row r="129" spans="1:2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34"/>
      <c r="P129" s="134"/>
      <c r="Q129" s="134"/>
      <c r="R129" s="134"/>
      <c r="S129" s="134"/>
      <c r="T129" s="134"/>
      <c r="U129" s="134"/>
      <c r="V129" s="134"/>
    </row>
    <row r="130" spans="1:2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34"/>
      <c r="P130" s="134"/>
      <c r="Q130" s="134"/>
      <c r="R130" s="134"/>
      <c r="S130" s="134"/>
      <c r="T130" s="134"/>
      <c r="U130" s="134"/>
      <c r="V130" s="134"/>
    </row>
    <row r="131" spans="1:2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34"/>
      <c r="P131" s="134"/>
      <c r="Q131" s="134"/>
      <c r="R131" s="134"/>
      <c r="S131" s="134"/>
      <c r="T131" s="134"/>
      <c r="U131" s="134"/>
      <c r="V131" s="134"/>
    </row>
    <row r="132" spans="1:2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34"/>
      <c r="P132" s="134"/>
      <c r="Q132" s="134"/>
      <c r="R132" s="134"/>
      <c r="S132" s="134"/>
      <c r="T132" s="134"/>
      <c r="U132" s="134"/>
      <c r="V132" s="134"/>
    </row>
    <row r="133" spans="1:2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34"/>
      <c r="P133" s="134"/>
      <c r="Q133" s="134"/>
      <c r="R133" s="134"/>
      <c r="S133" s="134"/>
      <c r="T133" s="134"/>
      <c r="U133" s="134"/>
      <c r="V133" s="134"/>
    </row>
    <row r="134" spans="1:2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34"/>
      <c r="P134" s="134"/>
      <c r="Q134" s="134"/>
      <c r="R134" s="134"/>
      <c r="S134" s="134"/>
      <c r="T134" s="134"/>
      <c r="U134" s="134"/>
      <c r="V134" s="134"/>
    </row>
    <row r="135" spans="1:2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34"/>
      <c r="P135" s="134"/>
      <c r="Q135" s="134"/>
      <c r="R135" s="134"/>
      <c r="S135" s="134"/>
      <c r="T135" s="134"/>
      <c r="U135" s="134"/>
      <c r="V135" s="134"/>
    </row>
    <row r="136" spans="1:2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34"/>
      <c r="P136" s="134"/>
      <c r="Q136" s="134"/>
      <c r="R136" s="134"/>
      <c r="S136" s="134"/>
      <c r="T136" s="134"/>
      <c r="U136" s="134"/>
      <c r="V136" s="134"/>
    </row>
    <row r="137" spans="1:2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34"/>
      <c r="P137" s="134"/>
      <c r="Q137" s="134"/>
      <c r="R137" s="134"/>
      <c r="S137" s="134"/>
      <c r="T137" s="134"/>
      <c r="U137" s="134"/>
      <c r="V137" s="134"/>
    </row>
    <row r="138" spans="1:2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34"/>
      <c r="P138" s="134"/>
      <c r="Q138" s="134"/>
      <c r="R138" s="134"/>
      <c r="S138" s="134"/>
      <c r="T138" s="134"/>
      <c r="U138" s="134"/>
      <c r="V138" s="134"/>
    </row>
    <row r="139" spans="1:2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34"/>
      <c r="P139" s="134"/>
      <c r="Q139" s="134"/>
      <c r="R139" s="134"/>
      <c r="S139" s="134"/>
      <c r="T139" s="134"/>
      <c r="U139" s="134"/>
      <c r="V139" s="134"/>
    </row>
    <row r="140" spans="1:2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34"/>
      <c r="P140" s="134"/>
      <c r="Q140" s="134"/>
      <c r="R140" s="134"/>
      <c r="S140" s="134"/>
      <c r="T140" s="134"/>
      <c r="U140" s="134"/>
      <c r="V140" s="134"/>
    </row>
    <row r="141" spans="1:2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34"/>
      <c r="P141" s="134"/>
      <c r="Q141" s="134"/>
      <c r="R141" s="134"/>
      <c r="S141" s="134"/>
      <c r="T141" s="134"/>
      <c r="U141" s="134"/>
      <c r="V141" s="134"/>
    </row>
    <row r="142" spans="1:2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34"/>
      <c r="P142" s="134"/>
      <c r="Q142" s="134"/>
      <c r="R142" s="134"/>
      <c r="S142" s="134"/>
      <c r="T142" s="134"/>
      <c r="U142" s="134"/>
      <c r="V142" s="134"/>
    </row>
    <row r="143" spans="1:2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34"/>
      <c r="P143" s="134"/>
      <c r="Q143" s="134"/>
      <c r="R143" s="134"/>
      <c r="S143" s="134"/>
      <c r="T143" s="134"/>
      <c r="U143" s="134"/>
      <c r="V143" s="134"/>
    </row>
    <row r="144" spans="1:2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34"/>
      <c r="P144" s="134"/>
      <c r="Q144" s="134"/>
      <c r="R144" s="134"/>
      <c r="S144" s="134"/>
      <c r="T144" s="134"/>
      <c r="U144" s="134"/>
      <c r="V144" s="134"/>
    </row>
    <row r="145" spans="1:2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34"/>
      <c r="P145" s="134"/>
      <c r="Q145" s="134"/>
      <c r="R145" s="134"/>
      <c r="S145" s="134"/>
      <c r="T145" s="134"/>
      <c r="U145" s="134"/>
      <c r="V145" s="134"/>
    </row>
    <row r="146" spans="1:2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34"/>
      <c r="P146" s="134"/>
      <c r="Q146" s="134"/>
      <c r="R146" s="134"/>
      <c r="S146" s="134"/>
      <c r="T146" s="134"/>
      <c r="U146" s="134"/>
      <c r="V146" s="134"/>
    </row>
    <row r="147" spans="1:2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34"/>
      <c r="P147" s="134"/>
      <c r="Q147" s="134"/>
      <c r="R147" s="134"/>
      <c r="S147" s="134"/>
      <c r="T147" s="134"/>
      <c r="U147" s="134"/>
      <c r="V147" s="134"/>
    </row>
    <row r="148" spans="1:2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34"/>
      <c r="P148" s="134"/>
      <c r="Q148" s="134"/>
      <c r="R148" s="134"/>
      <c r="S148" s="134"/>
      <c r="T148" s="134"/>
      <c r="U148" s="134"/>
      <c r="V148" s="134"/>
    </row>
    <row r="149" spans="1:2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34"/>
      <c r="P149" s="134"/>
      <c r="Q149" s="134"/>
      <c r="R149" s="134"/>
      <c r="S149" s="134"/>
      <c r="T149" s="134"/>
      <c r="U149" s="134"/>
      <c r="V149" s="134"/>
    </row>
    <row r="150" spans="1:2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34"/>
      <c r="P150" s="134"/>
      <c r="Q150" s="134"/>
      <c r="R150" s="134"/>
      <c r="S150" s="134"/>
      <c r="T150" s="134"/>
      <c r="U150" s="134"/>
      <c r="V150" s="13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34"/>
      <c r="P151" s="134"/>
      <c r="Q151" s="134"/>
      <c r="R151" s="134"/>
      <c r="S151" s="134"/>
      <c r="T151" s="134"/>
      <c r="U151" s="134"/>
      <c r="V151" s="13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34"/>
      <c r="P152" s="134"/>
      <c r="Q152" s="134"/>
      <c r="R152" s="134"/>
      <c r="S152" s="134"/>
      <c r="T152" s="134"/>
      <c r="U152" s="134"/>
      <c r="V152" s="13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34"/>
      <c r="P153" s="134"/>
      <c r="Q153" s="134"/>
      <c r="R153" s="134"/>
      <c r="S153" s="134"/>
      <c r="T153" s="134"/>
      <c r="U153" s="134"/>
      <c r="V153" s="13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34"/>
      <c r="P154" s="134"/>
      <c r="Q154" s="134"/>
      <c r="R154" s="134"/>
      <c r="S154" s="134"/>
      <c r="T154" s="134"/>
      <c r="U154" s="134"/>
      <c r="V154" s="13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34"/>
      <c r="P155" s="134"/>
      <c r="Q155" s="134"/>
      <c r="R155" s="134"/>
      <c r="S155" s="134"/>
      <c r="T155" s="134"/>
      <c r="U155" s="134"/>
      <c r="V155" s="13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34"/>
      <c r="P156" s="134"/>
      <c r="Q156" s="134"/>
      <c r="R156" s="134"/>
      <c r="S156" s="134"/>
      <c r="T156" s="134"/>
      <c r="U156" s="134"/>
      <c r="V156" s="13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34"/>
      <c r="P157" s="134"/>
      <c r="Q157" s="134"/>
      <c r="R157" s="134"/>
      <c r="S157" s="134"/>
      <c r="T157" s="134"/>
      <c r="U157" s="134"/>
      <c r="V157" s="134"/>
    </row>
    <row r="158" spans="1:2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34"/>
      <c r="P158" s="134"/>
      <c r="Q158" s="134"/>
      <c r="R158" s="134"/>
      <c r="S158" s="134"/>
      <c r="T158" s="134"/>
      <c r="U158" s="134"/>
      <c r="V158" s="134"/>
    </row>
    <row r="159" spans="1:2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34"/>
      <c r="P159" s="134"/>
      <c r="Q159" s="134"/>
      <c r="R159" s="134"/>
      <c r="S159" s="134"/>
      <c r="T159" s="134"/>
      <c r="U159" s="134"/>
      <c r="V159" s="134"/>
    </row>
    <row r="160" spans="1:2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34"/>
      <c r="P160" s="134"/>
      <c r="Q160" s="134"/>
      <c r="R160" s="134"/>
      <c r="S160" s="134"/>
      <c r="T160" s="134"/>
      <c r="U160" s="134"/>
      <c r="V160" s="134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34"/>
      <c r="P161" s="134"/>
      <c r="Q161" s="134"/>
      <c r="R161" s="134"/>
      <c r="S161" s="134"/>
      <c r="T161" s="134"/>
      <c r="U161" s="134"/>
      <c r="V161" s="13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34"/>
      <c r="P162" s="134"/>
      <c r="Q162" s="134"/>
      <c r="R162" s="134"/>
      <c r="S162" s="134"/>
      <c r="T162" s="134"/>
      <c r="U162" s="134"/>
      <c r="V162" s="13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34"/>
      <c r="P163" s="134"/>
      <c r="Q163" s="134"/>
      <c r="R163" s="134"/>
      <c r="S163" s="134"/>
      <c r="T163" s="134"/>
      <c r="U163" s="134"/>
      <c r="V163" s="13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34"/>
      <c r="P164" s="134"/>
      <c r="Q164" s="134"/>
      <c r="R164" s="134"/>
      <c r="S164" s="134"/>
      <c r="T164" s="134"/>
      <c r="U164" s="134"/>
      <c r="V164" s="13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34"/>
      <c r="P165" s="134"/>
      <c r="Q165" s="134"/>
      <c r="R165" s="134"/>
      <c r="S165" s="134"/>
      <c r="T165" s="134"/>
      <c r="U165" s="134"/>
      <c r="V165" s="13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34"/>
      <c r="P166" s="134"/>
      <c r="Q166" s="134"/>
      <c r="R166" s="134"/>
      <c r="S166" s="134"/>
      <c r="T166" s="134"/>
      <c r="U166" s="134"/>
      <c r="V166" s="13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34"/>
      <c r="P167" s="134"/>
      <c r="Q167" s="134"/>
      <c r="R167" s="134"/>
      <c r="S167" s="134"/>
      <c r="T167" s="134"/>
      <c r="U167" s="134"/>
      <c r="V167" s="13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34"/>
      <c r="P168" s="134"/>
      <c r="Q168" s="134"/>
      <c r="R168" s="134"/>
      <c r="S168" s="134"/>
      <c r="T168" s="134"/>
      <c r="U168" s="134"/>
      <c r="V168" s="13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34"/>
      <c r="P169" s="134"/>
      <c r="Q169" s="134"/>
      <c r="R169" s="134"/>
      <c r="S169" s="134"/>
      <c r="T169" s="134"/>
      <c r="U169" s="134"/>
      <c r="V169" s="13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34"/>
      <c r="P170" s="134"/>
      <c r="Q170" s="134"/>
      <c r="R170" s="134"/>
      <c r="S170" s="134"/>
      <c r="T170" s="134"/>
      <c r="U170" s="134"/>
      <c r="V170" s="13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34"/>
      <c r="P171" s="134"/>
      <c r="Q171" s="134"/>
      <c r="R171" s="134"/>
      <c r="S171" s="134"/>
      <c r="T171" s="134"/>
      <c r="U171" s="134"/>
      <c r="V171" s="13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34"/>
      <c r="P172" s="134"/>
      <c r="Q172" s="134"/>
      <c r="R172" s="134"/>
      <c r="S172" s="134"/>
      <c r="T172" s="134"/>
      <c r="U172" s="134"/>
      <c r="V172" s="13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34"/>
      <c r="P173" s="134"/>
      <c r="Q173" s="134"/>
      <c r="R173" s="134"/>
      <c r="S173" s="134"/>
      <c r="T173" s="134"/>
      <c r="U173" s="134"/>
      <c r="V173" s="13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34"/>
      <c r="P174" s="134"/>
      <c r="Q174" s="134"/>
      <c r="R174" s="134"/>
      <c r="S174" s="134"/>
      <c r="T174" s="134"/>
      <c r="U174" s="134"/>
      <c r="V174" s="13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34"/>
      <c r="P175" s="134"/>
      <c r="Q175" s="134"/>
      <c r="R175" s="134"/>
      <c r="S175" s="134"/>
      <c r="T175" s="134"/>
      <c r="U175" s="134"/>
      <c r="V175" s="13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134"/>
      <c r="P176" s="134"/>
      <c r="Q176" s="134"/>
      <c r="R176" s="134"/>
      <c r="S176" s="134"/>
      <c r="T176" s="134"/>
      <c r="U176" s="134"/>
      <c r="V176" s="13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134"/>
      <c r="P177" s="134"/>
      <c r="Q177" s="134"/>
      <c r="R177" s="134"/>
      <c r="S177" s="134"/>
      <c r="T177" s="134"/>
      <c r="U177" s="134"/>
      <c r="V177" s="13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134"/>
      <c r="P178" s="134"/>
      <c r="Q178" s="134"/>
      <c r="R178" s="134"/>
      <c r="S178" s="134"/>
      <c r="T178" s="134"/>
      <c r="U178" s="134"/>
      <c r="V178" s="13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34"/>
      <c r="P179" s="134"/>
      <c r="Q179" s="134"/>
      <c r="R179" s="134"/>
      <c r="S179" s="134"/>
      <c r="T179" s="134"/>
      <c r="U179" s="134"/>
      <c r="V179" s="13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34"/>
      <c r="P180" s="134"/>
      <c r="Q180" s="134"/>
      <c r="R180" s="134"/>
      <c r="S180" s="134"/>
      <c r="T180" s="134"/>
      <c r="U180" s="134"/>
      <c r="V180" s="13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34"/>
      <c r="P181" s="134"/>
      <c r="Q181" s="134"/>
      <c r="R181" s="134"/>
      <c r="S181" s="134"/>
      <c r="T181" s="134"/>
      <c r="U181" s="134"/>
      <c r="V181" s="13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34"/>
      <c r="P182" s="134"/>
      <c r="Q182" s="134"/>
      <c r="R182" s="134"/>
      <c r="S182" s="134"/>
      <c r="T182" s="134"/>
      <c r="U182" s="134"/>
      <c r="V182" s="13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34"/>
      <c r="P183" s="134"/>
      <c r="Q183" s="134"/>
      <c r="R183" s="134"/>
      <c r="S183" s="134"/>
      <c r="T183" s="134"/>
      <c r="U183" s="134"/>
      <c r="V183" s="13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34"/>
      <c r="P184" s="134"/>
      <c r="Q184" s="134"/>
      <c r="R184" s="134"/>
      <c r="S184" s="134"/>
      <c r="T184" s="134"/>
      <c r="U184" s="134"/>
      <c r="V184" s="13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34"/>
      <c r="P185" s="134"/>
      <c r="Q185" s="134"/>
      <c r="R185" s="134"/>
      <c r="S185" s="134"/>
      <c r="T185" s="134"/>
      <c r="U185" s="134"/>
      <c r="V185" s="13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34"/>
      <c r="P186" s="134"/>
      <c r="Q186" s="134"/>
      <c r="R186" s="134"/>
      <c r="S186" s="134"/>
      <c r="T186" s="134"/>
      <c r="U186" s="134"/>
      <c r="V186" s="13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34"/>
      <c r="P187" s="134"/>
      <c r="Q187" s="134"/>
      <c r="R187" s="134"/>
      <c r="S187" s="134"/>
      <c r="T187" s="134"/>
      <c r="U187" s="134"/>
      <c r="V187" s="13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34"/>
      <c r="P188" s="134"/>
      <c r="Q188" s="134"/>
      <c r="R188" s="134"/>
      <c r="S188" s="134"/>
      <c r="T188" s="134"/>
      <c r="U188" s="134"/>
      <c r="V188" s="13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34"/>
      <c r="P189" s="134"/>
      <c r="Q189" s="134"/>
      <c r="R189" s="134"/>
      <c r="S189" s="134"/>
      <c r="T189" s="134"/>
      <c r="U189" s="134"/>
      <c r="V189" s="13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34"/>
      <c r="P190" s="134"/>
      <c r="Q190" s="134"/>
      <c r="R190" s="134"/>
      <c r="S190" s="134"/>
      <c r="T190" s="134"/>
      <c r="U190" s="134"/>
      <c r="V190" s="13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34"/>
      <c r="P191" s="134"/>
      <c r="Q191" s="134"/>
      <c r="R191" s="134"/>
      <c r="S191" s="134"/>
      <c r="T191" s="134"/>
      <c r="U191" s="134"/>
      <c r="V191" s="13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34"/>
      <c r="P192" s="134"/>
      <c r="Q192" s="134"/>
      <c r="R192" s="134"/>
      <c r="S192" s="134"/>
      <c r="T192" s="134"/>
      <c r="U192" s="134"/>
      <c r="V192" s="13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34"/>
      <c r="P193" s="134"/>
      <c r="Q193" s="134"/>
      <c r="R193" s="134"/>
      <c r="S193" s="134"/>
      <c r="T193" s="134"/>
      <c r="U193" s="134"/>
      <c r="V193" s="13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34"/>
      <c r="P194" s="134"/>
      <c r="Q194" s="134"/>
      <c r="R194" s="134"/>
      <c r="S194" s="134"/>
      <c r="T194" s="134"/>
      <c r="U194" s="134"/>
      <c r="V194" s="13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34"/>
      <c r="P195" s="134"/>
      <c r="Q195" s="134"/>
      <c r="R195" s="134"/>
      <c r="S195" s="134"/>
      <c r="T195" s="134"/>
      <c r="U195" s="134"/>
      <c r="V195" s="13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34"/>
      <c r="P196" s="134"/>
      <c r="Q196" s="134"/>
      <c r="R196" s="134"/>
      <c r="S196" s="134"/>
      <c r="T196" s="134"/>
      <c r="U196" s="134"/>
      <c r="V196" s="13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34"/>
      <c r="P197" s="134"/>
      <c r="Q197" s="134"/>
      <c r="R197" s="134"/>
      <c r="S197" s="134"/>
      <c r="T197" s="134"/>
      <c r="U197" s="134"/>
      <c r="V197" s="13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34"/>
      <c r="P198" s="134"/>
      <c r="Q198" s="134"/>
      <c r="R198" s="134"/>
      <c r="S198" s="134"/>
      <c r="T198" s="134"/>
      <c r="U198" s="134"/>
      <c r="V198" s="13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34"/>
      <c r="P199" s="134"/>
      <c r="Q199" s="134"/>
      <c r="R199" s="134"/>
      <c r="S199" s="134"/>
      <c r="T199" s="134"/>
      <c r="U199" s="134"/>
      <c r="V199" s="13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134"/>
      <c r="P200" s="134"/>
      <c r="Q200" s="134"/>
      <c r="R200" s="134"/>
      <c r="S200" s="134"/>
      <c r="T200" s="134"/>
      <c r="U200" s="134"/>
      <c r="V200" s="13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134"/>
      <c r="P201" s="134"/>
      <c r="Q201" s="134"/>
      <c r="R201" s="134"/>
      <c r="S201" s="134"/>
      <c r="T201" s="134"/>
      <c r="U201" s="134"/>
      <c r="V201" s="13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134"/>
      <c r="P202" s="134"/>
      <c r="Q202" s="134"/>
      <c r="R202" s="134"/>
      <c r="S202" s="134"/>
      <c r="T202" s="134"/>
      <c r="U202" s="134"/>
      <c r="V202" s="13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134"/>
      <c r="P203" s="134"/>
      <c r="Q203" s="134"/>
      <c r="R203" s="134"/>
      <c r="S203" s="134"/>
      <c r="T203" s="134"/>
      <c r="U203" s="134"/>
      <c r="V203" s="13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34"/>
      <c r="P204" s="134"/>
      <c r="Q204" s="134"/>
      <c r="R204" s="134"/>
      <c r="S204" s="134"/>
      <c r="T204" s="134"/>
      <c r="U204" s="134"/>
      <c r="V204" s="13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134"/>
      <c r="P205" s="134"/>
      <c r="Q205" s="134"/>
      <c r="R205" s="134"/>
      <c r="S205" s="134"/>
      <c r="T205" s="134"/>
      <c r="U205" s="134"/>
      <c r="V205" s="13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34"/>
      <c r="P206" s="134"/>
      <c r="Q206" s="134"/>
      <c r="R206" s="134"/>
      <c r="S206" s="134"/>
      <c r="T206" s="134"/>
      <c r="U206" s="134"/>
      <c r="V206" s="13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134"/>
      <c r="P207" s="134"/>
      <c r="Q207" s="134"/>
      <c r="R207" s="134"/>
      <c r="S207" s="134"/>
      <c r="T207" s="134"/>
      <c r="U207" s="134"/>
      <c r="V207" s="13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134"/>
      <c r="P208" s="134"/>
      <c r="Q208" s="134"/>
      <c r="R208" s="134"/>
      <c r="S208" s="134"/>
      <c r="T208" s="134"/>
      <c r="U208" s="134"/>
      <c r="V208" s="13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34"/>
      <c r="P209" s="134"/>
      <c r="Q209" s="134"/>
      <c r="R209" s="134"/>
      <c r="S209" s="134"/>
      <c r="T209" s="134"/>
      <c r="U209" s="134"/>
      <c r="V209" s="13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134"/>
      <c r="P210" s="134"/>
      <c r="Q210" s="134"/>
      <c r="R210" s="134"/>
      <c r="S210" s="134"/>
      <c r="T210" s="134"/>
      <c r="U210" s="134"/>
      <c r="V210" s="13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134"/>
      <c r="P211" s="134"/>
      <c r="Q211" s="134"/>
      <c r="R211" s="134"/>
      <c r="S211" s="134"/>
      <c r="T211" s="134"/>
      <c r="U211" s="134"/>
      <c r="V211" s="13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134"/>
      <c r="P212" s="134"/>
      <c r="Q212" s="134"/>
      <c r="R212" s="134"/>
      <c r="S212" s="134"/>
      <c r="T212" s="134"/>
      <c r="U212" s="134"/>
      <c r="V212" s="13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34"/>
      <c r="P213" s="134"/>
      <c r="Q213" s="134"/>
      <c r="R213" s="134"/>
      <c r="S213" s="134"/>
      <c r="T213" s="134"/>
      <c r="U213" s="134"/>
      <c r="V213" s="13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34"/>
      <c r="P214" s="134"/>
      <c r="Q214" s="134"/>
      <c r="R214" s="134"/>
      <c r="S214" s="134"/>
      <c r="T214" s="134"/>
      <c r="U214" s="134"/>
      <c r="V214" s="13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134"/>
      <c r="P215" s="134"/>
      <c r="Q215" s="134"/>
      <c r="R215" s="134"/>
      <c r="S215" s="134"/>
      <c r="T215" s="134"/>
      <c r="U215" s="134"/>
      <c r="V215" s="13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34"/>
      <c r="P216" s="134"/>
      <c r="Q216" s="134"/>
      <c r="R216" s="134"/>
      <c r="S216" s="134"/>
      <c r="T216" s="134"/>
      <c r="U216" s="134"/>
      <c r="V216" s="13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34"/>
      <c r="P217" s="134"/>
      <c r="Q217" s="134"/>
      <c r="R217" s="134"/>
      <c r="S217" s="134"/>
      <c r="T217" s="134"/>
      <c r="U217" s="134"/>
      <c r="V217" s="13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34"/>
      <c r="P218" s="134"/>
      <c r="Q218" s="134"/>
      <c r="R218" s="134"/>
      <c r="S218" s="134"/>
      <c r="T218" s="134"/>
      <c r="U218" s="134"/>
      <c r="V218" s="13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34"/>
      <c r="P219" s="134"/>
      <c r="Q219" s="134"/>
      <c r="R219" s="134"/>
      <c r="S219" s="134"/>
      <c r="T219" s="134"/>
      <c r="U219" s="134"/>
      <c r="V219" s="13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34"/>
      <c r="P220" s="134"/>
      <c r="Q220" s="134"/>
      <c r="R220" s="134"/>
      <c r="S220" s="134"/>
      <c r="T220" s="134"/>
      <c r="U220" s="134"/>
      <c r="V220" s="13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34"/>
      <c r="P221" s="134"/>
      <c r="Q221" s="134"/>
      <c r="R221" s="134"/>
      <c r="S221" s="134"/>
      <c r="T221" s="134"/>
      <c r="U221" s="134"/>
      <c r="V221" s="13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34"/>
      <c r="P222" s="134"/>
      <c r="Q222" s="134"/>
      <c r="R222" s="134"/>
      <c r="S222" s="134"/>
      <c r="T222" s="134"/>
      <c r="U222" s="134"/>
      <c r="V222" s="13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34"/>
      <c r="P223" s="134"/>
      <c r="Q223" s="134"/>
      <c r="R223" s="134"/>
      <c r="S223" s="134"/>
      <c r="T223" s="134"/>
      <c r="U223" s="134"/>
      <c r="V223" s="13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34"/>
      <c r="P224" s="134"/>
      <c r="Q224" s="134"/>
      <c r="R224" s="134"/>
      <c r="S224" s="134"/>
      <c r="T224" s="134"/>
      <c r="U224" s="134"/>
      <c r="V224" s="13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34"/>
      <c r="P225" s="134"/>
      <c r="Q225" s="134"/>
      <c r="R225" s="134"/>
      <c r="S225" s="134"/>
      <c r="T225" s="134"/>
      <c r="U225" s="134"/>
      <c r="V225" s="13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34"/>
      <c r="P226" s="134"/>
      <c r="Q226" s="134"/>
      <c r="R226" s="134"/>
      <c r="S226" s="134"/>
      <c r="T226" s="134"/>
      <c r="U226" s="134"/>
      <c r="V226" s="13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34"/>
      <c r="P227" s="134"/>
      <c r="Q227" s="134"/>
      <c r="R227" s="134"/>
      <c r="S227" s="134"/>
      <c r="T227" s="134"/>
      <c r="U227" s="134"/>
      <c r="V227" s="13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34"/>
      <c r="P228" s="134"/>
      <c r="Q228" s="134"/>
      <c r="R228" s="134"/>
      <c r="S228" s="134"/>
      <c r="T228" s="134"/>
      <c r="U228" s="134"/>
      <c r="V228" s="13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34"/>
      <c r="P229" s="134"/>
      <c r="Q229" s="134"/>
      <c r="R229" s="134"/>
      <c r="S229" s="134"/>
      <c r="T229" s="134"/>
      <c r="U229" s="134"/>
      <c r="V229" s="13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34"/>
      <c r="P230" s="134"/>
      <c r="Q230" s="134"/>
      <c r="R230" s="134"/>
      <c r="S230" s="134"/>
      <c r="T230" s="134"/>
      <c r="U230" s="134"/>
      <c r="V230" s="13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34"/>
      <c r="P231" s="134"/>
      <c r="Q231" s="134"/>
      <c r="R231" s="134"/>
      <c r="S231" s="134"/>
      <c r="T231" s="134"/>
      <c r="U231" s="134"/>
      <c r="V231" s="13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34"/>
      <c r="P232" s="134"/>
      <c r="Q232" s="134"/>
      <c r="R232" s="134"/>
      <c r="S232" s="134"/>
      <c r="T232" s="134"/>
      <c r="U232" s="134"/>
      <c r="V232" s="13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34"/>
      <c r="P233" s="134"/>
      <c r="Q233" s="134"/>
      <c r="R233" s="134"/>
      <c r="S233" s="134"/>
      <c r="T233" s="134"/>
      <c r="U233" s="134"/>
      <c r="V233" s="13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34"/>
      <c r="P234" s="134"/>
      <c r="Q234" s="134"/>
      <c r="R234" s="134"/>
      <c r="S234" s="134"/>
      <c r="T234" s="134"/>
      <c r="U234" s="134"/>
      <c r="V234" s="13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34"/>
      <c r="P235" s="134"/>
      <c r="Q235" s="134"/>
      <c r="R235" s="134"/>
      <c r="S235" s="134"/>
      <c r="T235" s="134"/>
      <c r="U235" s="134"/>
      <c r="V235" s="13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34"/>
      <c r="P236" s="134"/>
      <c r="Q236" s="134"/>
      <c r="R236" s="134"/>
      <c r="S236" s="134"/>
      <c r="T236" s="134"/>
      <c r="U236" s="134"/>
      <c r="V236" s="13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34"/>
      <c r="P237" s="134"/>
      <c r="Q237" s="134"/>
      <c r="R237" s="134"/>
      <c r="S237" s="134"/>
      <c r="T237" s="134"/>
      <c r="U237" s="134"/>
      <c r="V237" s="13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34"/>
      <c r="P238" s="134"/>
      <c r="Q238" s="134"/>
      <c r="R238" s="134"/>
      <c r="S238" s="134"/>
      <c r="T238" s="134"/>
      <c r="U238" s="134"/>
      <c r="V238" s="13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34"/>
      <c r="P239" s="134"/>
      <c r="Q239" s="134"/>
      <c r="R239" s="134"/>
      <c r="S239" s="134"/>
      <c r="T239" s="134"/>
      <c r="U239" s="134"/>
      <c r="V239" s="13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34"/>
      <c r="P240" s="134"/>
      <c r="Q240" s="134"/>
      <c r="R240" s="134"/>
      <c r="S240" s="134"/>
      <c r="T240" s="134"/>
      <c r="U240" s="134"/>
      <c r="V240" s="13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134"/>
      <c r="P241" s="134"/>
      <c r="Q241" s="134"/>
      <c r="R241" s="134"/>
      <c r="S241" s="134"/>
      <c r="T241" s="134"/>
      <c r="U241" s="134"/>
      <c r="V241" s="13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134"/>
      <c r="P242" s="134"/>
      <c r="Q242" s="134"/>
      <c r="R242" s="134"/>
      <c r="S242" s="134"/>
      <c r="T242" s="134"/>
      <c r="U242" s="134"/>
      <c r="V242" s="13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134"/>
      <c r="P243" s="134"/>
      <c r="Q243" s="134"/>
      <c r="R243" s="134"/>
      <c r="S243" s="134"/>
      <c r="T243" s="134"/>
      <c r="U243" s="134"/>
      <c r="V243" s="13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134"/>
      <c r="P244" s="134"/>
      <c r="Q244" s="134"/>
      <c r="R244" s="134"/>
      <c r="S244" s="134"/>
      <c r="T244" s="134"/>
      <c r="U244" s="134"/>
      <c r="V244" s="13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134"/>
      <c r="P245" s="134"/>
      <c r="Q245" s="134"/>
      <c r="R245" s="134"/>
      <c r="S245" s="134"/>
      <c r="T245" s="134"/>
      <c r="U245" s="134"/>
      <c r="V245" s="13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134"/>
      <c r="P246" s="134"/>
      <c r="Q246" s="134"/>
      <c r="R246" s="134"/>
      <c r="S246" s="134"/>
      <c r="T246" s="134"/>
      <c r="U246" s="134"/>
      <c r="V246" s="13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134"/>
      <c r="P247" s="134"/>
      <c r="Q247" s="134"/>
      <c r="R247" s="134"/>
      <c r="S247" s="134"/>
      <c r="T247" s="134"/>
      <c r="U247" s="134"/>
      <c r="V247" s="13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134"/>
      <c r="P248" s="134"/>
      <c r="Q248" s="134"/>
      <c r="R248" s="134"/>
      <c r="S248" s="134"/>
      <c r="T248" s="134"/>
      <c r="U248" s="134"/>
      <c r="V248" s="13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134"/>
      <c r="P249" s="134"/>
      <c r="Q249" s="134"/>
      <c r="R249" s="134"/>
      <c r="S249" s="134"/>
      <c r="T249" s="134"/>
      <c r="U249" s="134"/>
      <c r="V249" s="13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134"/>
      <c r="P250" s="134"/>
      <c r="Q250" s="134"/>
      <c r="R250" s="134"/>
      <c r="S250" s="134"/>
      <c r="T250" s="134"/>
      <c r="U250" s="134"/>
      <c r="V250" s="13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134"/>
      <c r="P251" s="134"/>
      <c r="Q251" s="134"/>
      <c r="R251" s="134"/>
      <c r="S251" s="134"/>
      <c r="T251" s="134"/>
      <c r="U251" s="134"/>
      <c r="V251" s="13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134"/>
      <c r="P252" s="134"/>
      <c r="Q252" s="134"/>
      <c r="R252" s="134"/>
      <c r="S252" s="134"/>
      <c r="T252" s="134"/>
      <c r="U252" s="134"/>
      <c r="V252" s="13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134"/>
      <c r="P253" s="134"/>
      <c r="Q253" s="134"/>
      <c r="R253" s="134"/>
      <c r="S253" s="134"/>
      <c r="T253" s="134"/>
      <c r="U253" s="134"/>
      <c r="V253" s="13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134"/>
      <c r="P254" s="134"/>
      <c r="Q254" s="134"/>
      <c r="R254" s="134"/>
      <c r="S254" s="134"/>
      <c r="T254" s="134"/>
      <c r="U254" s="134"/>
      <c r="V254" s="13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134"/>
      <c r="P255" s="134"/>
      <c r="Q255" s="134"/>
      <c r="R255" s="134"/>
      <c r="S255" s="134"/>
      <c r="T255" s="134"/>
      <c r="U255" s="134"/>
      <c r="V255" s="13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134"/>
      <c r="P256" s="134"/>
      <c r="Q256" s="134"/>
      <c r="R256" s="134"/>
      <c r="S256" s="134"/>
      <c r="T256" s="134"/>
      <c r="U256" s="134"/>
      <c r="V256" s="13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134"/>
      <c r="P257" s="134"/>
      <c r="Q257" s="134"/>
      <c r="R257" s="134"/>
      <c r="S257" s="134"/>
      <c r="T257" s="134"/>
      <c r="U257" s="134"/>
      <c r="V257" s="13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134"/>
      <c r="P258" s="134"/>
      <c r="Q258" s="134"/>
      <c r="R258" s="134"/>
      <c r="S258" s="134"/>
      <c r="T258" s="134"/>
      <c r="U258" s="134"/>
      <c r="V258" s="13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134"/>
      <c r="P259" s="134"/>
      <c r="Q259" s="134"/>
      <c r="R259" s="134"/>
      <c r="S259" s="134"/>
      <c r="T259" s="134"/>
      <c r="U259" s="134"/>
      <c r="V259" s="13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134"/>
      <c r="P260" s="134"/>
      <c r="Q260" s="134"/>
      <c r="R260" s="134"/>
      <c r="S260" s="134"/>
      <c r="T260" s="134"/>
      <c r="U260" s="134"/>
      <c r="V260" s="13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134"/>
      <c r="P261" s="134"/>
      <c r="Q261" s="134"/>
      <c r="R261" s="134"/>
      <c r="S261" s="134"/>
      <c r="T261" s="134"/>
      <c r="U261" s="134"/>
      <c r="V261" s="13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134"/>
      <c r="P262" s="134"/>
      <c r="Q262" s="134"/>
      <c r="R262" s="134"/>
      <c r="S262" s="134"/>
      <c r="T262" s="134"/>
      <c r="U262" s="134"/>
      <c r="V262" s="13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34"/>
      <c r="P263" s="134"/>
      <c r="Q263" s="134"/>
      <c r="R263" s="134"/>
      <c r="S263" s="134"/>
      <c r="T263" s="134"/>
      <c r="U263" s="134"/>
      <c r="V263" s="13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34"/>
      <c r="P264" s="134"/>
      <c r="Q264" s="134"/>
      <c r="R264" s="134"/>
      <c r="S264" s="134"/>
      <c r="T264" s="134"/>
      <c r="U264" s="134"/>
      <c r="V264" s="13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134"/>
      <c r="P265" s="134"/>
      <c r="Q265" s="134"/>
      <c r="R265" s="134"/>
      <c r="S265" s="134"/>
      <c r="T265" s="134"/>
      <c r="U265" s="134"/>
      <c r="V265" s="13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34"/>
      <c r="P266" s="134"/>
      <c r="Q266" s="134"/>
      <c r="R266" s="134"/>
      <c r="S266" s="134"/>
      <c r="T266" s="134"/>
      <c r="U266" s="134"/>
      <c r="V266" s="13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34"/>
      <c r="P267" s="134"/>
      <c r="Q267" s="134"/>
      <c r="R267" s="134"/>
      <c r="S267" s="134"/>
      <c r="T267" s="134"/>
      <c r="U267" s="134"/>
      <c r="V267" s="13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34"/>
      <c r="P268" s="134"/>
      <c r="Q268" s="134"/>
      <c r="R268" s="134"/>
      <c r="S268" s="134"/>
      <c r="T268" s="134"/>
      <c r="U268" s="134"/>
      <c r="V268" s="13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34"/>
      <c r="P269" s="134"/>
      <c r="Q269" s="134"/>
      <c r="R269" s="134"/>
      <c r="S269" s="134"/>
      <c r="T269" s="134"/>
      <c r="U269" s="134"/>
      <c r="V269" s="13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34"/>
      <c r="P270" s="134"/>
      <c r="Q270" s="134"/>
      <c r="R270" s="134"/>
      <c r="S270" s="134"/>
      <c r="T270" s="134"/>
      <c r="U270" s="134"/>
      <c r="V270" s="13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34"/>
      <c r="P271" s="134"/>
      <c r="Q271" s="134"/>
      <c r="R271" s="134"/>
      <c r="S271" s="134"/>
      <c r="T271" s="134"/>
      <c r="U271" s="134"/>
      <c r="V271" s="13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34"/>
      <c r="P272" s="134"/>
      <c r="Q272" s="134"/>
      <c r="R272" s="134"/>
      <c r="S272" s="134"/>
      <c r="T272" s="134"/>
      <c r="U272" s="134"/>
      <c r="V272" s="13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34"/>
      <c r="P273" s="134"/>
      <c r="Q273" s="134"/>
      <c r="R273" s="134"/>
      <c r="S273" s="134"/>
      <c r="T273" s="134"/>
      <c r="U273" s="134"/>
      <c r="V273" s="13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34"/>
      <c r="P274" s="134"/>
      <c r="Q274" s="134"/>
      <c r="R274" s="134"/>
      <c r="S274" s="134"/>
      <c r="T274" s="134"/>
      <c r="U274" s="134"/>
      <c r="V274" s="13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34"/>
      <c r="P275" s="134"/>
      <c r="Q275" s="134"/>
      <c r="R275" s="134"/>
      <c r="S275" s="134"/>
      <c r="T275" s="134"/>
      <c r="U275" s="134"/>
      <c r="V275" s="13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34"/>
      <c r="P276" s="134"/>
      <c r="Q276" s="134"/>
      <c r="R276" s="134"/>
      <c r="S276" s="134"/>
      <c r="T276" s="134"/>
      <c r="U276" s="134"/>
      <c r="V276" s="13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34"/>
      <c r="P277" s="134"/>
      <c r="Q277" s="134"/>
      <c r="R277" s="134"/>
      <c r="S277" s="134"/>
      <c r="T277" s="134"/>
      <c r="U277" s="134"/>
      <c r="V277" s="13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34"/>
      <c r="P278" s="134"/>
      <c r="Q278" s="134"/>
      <c r="R278" s="134"/>
      <c r="S278" s="134"/>
      <c r="T278" s="134"/>
      <c r="U278" s="134"/>
      <c r="V278" s="13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34"/>
      <c r="P279" s="134"/>
      <c r="Q279" s="134"/>
      <c r="R279" s="134"/>
      <c r="S279" s="134"/>
      <c r="T279" s="134"/>
      <c r="U279" s="134"/>
      <c r="V279" s="13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34"/>
      <c r="P280" s="134"/>
      <c r="Q280" s="134"/>
      <c r="R280" s="134"/>
      <c r="S280" s="134"/>
      <c r="T280" s="134"/>
      <c r="U280" s="134"/>
      <c r="V280" s="13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34"/>
      <c r="P281" s="134"/>
      <c r="Q281" s="134"/>
      <c r="R281" s="134"/>
      <c r="S281" s="134"/>
      <c r="T281" s="134"/>
      <c r="U281" s="134"/>
      <c r="V281" s="13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134"/>
      <c r="P282" s="134"/>
      <c r="Q282" s="134"/>
      <c r="R282" s="134"/>
      <c r="S282" s="134"/>
      <c r="T282" s="134"/>
      <c r="U282" s="134"/>
      <c r="V282" s="13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134"/>
      <c r="P283" s="134"/>
      <c r="Q283" s="134"/>
      <c r="R283" s="134"/>
      <c r="S283" s="134"/>
      <c r="T283" s="134"/>
      <c r="U283" s="134"/>
      <c r="V283" s="13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134"/>
      <c r="P284" s="134"/>
      <c r="Q284" s="134"/>
      <c r="R284" s="134"/>
      <c r="S284" s="134"/>
      <c r="T284" s="134"/>
      <c r="U284" s="134"/>
      <c r="V284" s="13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134"/>
      <c r="P285" s="134"/>
      <c r="Q285" s="134"/>
      <c r="R285" s="134"/>
      <c r="S285" s="134"/>
      <c r="T285" s="134"/>
      <c r="U285" s="134"/>
      <c r="V285" s="134"/>
    </row>
    <row r="286" spans="1:2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134"/>
      <c r="P286" s="134"/>
      <c r="Q286" s="134"/>
      <c r="R286" s="134"/>
      <c r="S286" s="134"/>
      <c r="T286" s="134"/>
      <c r="U286" s="134"/>
      <c r="V286" s="134"/>
    </row>
    <row r="287" spans="1:2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134"/>
      <c r="P287" s="134"/>
      <c r="Q287" s="134"/>
      <c r="R287" s="134"/>
      <c r="S287" s="134"/>
      <c r="T287" s="134"/>
      <c r="U287" s="134"/>
      <c r="V287" s="134"/>
    </row>
    <row r="288" spans="1:2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134"/>
      <c r="P288" s="134"/>
      <c r="Q288" s="134"/>
      <c r="R288" s="134"/>
      <c r="S288" s="134"/>
      <c r="T288" s="134"/>
      <c r="U288" s="134"/>
      <c r="V288" s="134"/>
    </row>
    <row r="289" spans="1:2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134"/>
      <c r="P289" s="134"/>
      <c r="Q289" s="134"/>
      <c r="R289" s="134"/>
      <c r="S289" s="134"/>
      <c r="T289" s="134"/>
      <c r="U289" s="134"/>
      <c r="V289" s="134"/>
    </row>
    <row r="290" spans="1:2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134"/>
      <c r="P290" s="134"/>
      <c r="Q290" s="134"/>
      <c r="R290" s="134"/>
      <c r="S290" s="134"/>
      <c r="T290" s="134"/>
      <c r="U290" s="134"/>
      <c r="V290" s="134"/>
    </row>
    <row r="291" spans="1:2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134"/>
      <c r="P291" s="134"/>
      <c r="Q291" s="134"/>
      <c r="R291" s="134"/>
      <c r="S291" s="134"/>
      <c r="T291" s="134"/>
      <c r="U291" s="134"/>
      <c r="V291" s="134"/>
    </row>
    <row r="292" spans="1:2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134"/>
      <c r="P292" s="134"/>
      <c r="Q292" s="134"/>
      <c r="R292" s="134"/>
      <c r="S292" s="134"/>
      <c r="T292" s="134"/>
      <c r="U292" s="134"/>
      <c r="V292" s="134"/>
    </row>
    <row r="293" spans="1:2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134"/>
      <c r="P293" s="134"/>
      <c r="Q293" s="134"/>
      <c r="R293" s="134"/>
      <c r="S293" s="134"/>
      <c r="T293" s="134"/>
      <c r="U293" s="134"/>
      <c r="V293" s="134"/>
    </row>
    <row r="294" spans="1:2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134"/>
      <c r="P294" s="134"/>
      <c r="Q294" s="134"/>
      <c r="R294" s="134"/>
      <c r="S294" s="134"/>
      <c r="T294" s="134"/>
      <c r="U294" s="134"/>
      <c r="V294" s="134"/>
    </row>
    <row r="295" spans="1:2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134"/>
      <c r="P295" s="134"/>
      <c r="Q295" s="134"/>
      <c r="R295" s="134"/>
      <c r="S295" s="134"/>
      <c r="T295" s="134"/>
      <c r="U295" s="134"/>
      <c r="V295" s="134"/>
    </row>
    <row r="296" spans="1:2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134"/>
      <c r="P296" s="134"/>
      <c r="Q296" s="134"/>
      <c r="R296" s="134"/>
      <c r="S296" s="134"/>
      <c r="T296" s="134"/>
      <c r="U296" s="134"/>
      <c r="V296" s="134"/>
    </row>
    <row r="297" spans="1:2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134"/>
      <c r="P297" s="134"/>
      <c r="Q297" s="134"/>
      <c r="R297" s="134"/>
      <c r="S297" s="134"/>
      <c r="T297" s="134"/>
      <c r="U297" s="134"/>
      <c r="V297" s="134"/>
    </row>
    <row r="298" spans="1:2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134"/>
      <c r="P298" s="134"/>
      <c r="Q298" s="134"/>
      <c r="R298" s="134"/>
      <c r="S298" s="134"/>
      <c r="T298" s="134"/>
      <c r="U298" s="134"/>
      <c r="V298" s="134"/>
    </row>
    <row r="299" spans="1:2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134"/>
      <c r="P299" s="134"/>
      <c r="Q299" s="134"/>
      <c r="R299" s="134"/>
      <c r="S299" s="134"/>
      <c r="T299" s="134"/>
      <c r="U299" s="134"/>
      <c r="V299" s="134"/>
    </row>
    <row r="300" spans="1:2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134"/>
      <c r="P300" s="134"/>
      <c r="Q300" s="134"/>
      <c r="R300" s="134"/>
      <c r="S300" s="134"/>
      <c r="T300" s="134"/>
      <c r="U300" s="134"/>
      <c r="V300" s="134"/>
    </row>
    <row r="301" spans="1:2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134"/>
      <c r="P301" s="134"/>
      <c r="Q301" s="134"/>
      <c r="R301" s="134"/>
      <c r="S301" s="134"/>
      <c r="T301" s="134"/>
      <c r="U301" s="134"/>
      <c r="V301" s="134"/>
    </row>
    <row r="302" spans="1:2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134"/>
      <c r="P302" s="134"/>
      <c r="Q302" s="134"/>
      <c r="R302" s="134"/>
      <c r="S302" s="134"/>
      <c r="T302" s="134"/>
      <c r="U302" s="134"/>
      <c r="V302" s="134"/>
    </row>
    <row r="303" spans="1:2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134"/>
      <c r="P303" s="134"/>
      <c r="Q303" s="134"/>
      <c r="R303" s="134"/>
      <c r="S303" s="134"/>
      <c r="T303" s="134"/>
      <c r="U303" s="134"/>
      <c r="V303" s="134"/>
    </row>
    <row r="304" spans="1:2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34"/>
      <c r="P304" s="134"/>
      <c r="Q304" s="134"/>
      <c r="R304" s="134"/>
      <c r="S304" s="134"/>
      <c r="T304" s="134"/>
      <c r="U304" s="134"/>
      <c r="V304" s="134"/>
    </row>
    <row r="305" spans="1:2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34"/>
      <c r="P305" s="134"/>
      <c r="Q305" s="134"/>
      <c r="R305" s="134"/>
      <c r="S305" s="134"/>
      <c r="T305" s="134"/>
      <c r="U305" s="134"/>
      <c r="V305" s="134"/>
    </row>
    <row r="306" spans="1:2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134"/>
      <c r="P306" s="134"/>
      <c r="Q306" s="134"/>
      <c r="R306" s="134"/>
      <c r="S306" s="134"/>
      <c r="T306" s="134"/>
      <c r="U306" s="134"/>
      <c r="V306" s="134"/>
    </row>
    <row r="307" spans="1:2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34"/>
      <c r="P307" s="134"/>
      <c r="Q307" s="134"/>
      <c r="R307" s="134"/>
      <c r="S307" s="134"/>
      <c r="T307" s="134"/>
      <c r="U307" s="134"/>
      <c r="V307" s="134"/>
    </row>
    <row r="308" spans="1:2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34"/>
      <c r="P308" s="134"/>
      <c r="Q308" s="134"/>
      <c r="R308" s="134"/>
      <c r="S308" s="134"/>
      <c r="T308" s="134"/>
      <c r="U308" s="134"/>
      <c r="V308" s="134"/>
    </row>
    <row r="309" spans="1:2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34"/>
      <c r="P309" s="134"/>
      <c r="Q309" s="134"/>
      <c r="R309" s="134"/>
      <c r="S309" s="134"/>
      <c r="T309" s="134"/>
      <c r="U309" s="134"/>
      <c r="V309" s="134"/>
    </row>
    <row r="310" spans="1:2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34"/>
      <c r="P310" s="134"/>
      <c r="Q310" s="134"/>
      <c r="R310" s="134"/>
      <c r="S310" s="134"/>
      <c r="T310" s="134"/>
      <c r="U310" s="134"/>
      <c r="V310" s="134"/>
    </row>
    <row r="311" spans="1:2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34"/>
      <c r="P311" s="134"/>
      <c r="Q311" s="134"/>
      <c r="R311" s="134"/>
      <c r="S311" s="134"/>
      <c r="T311" s="134"/>
      <c r="U311" s="134"/>
      <c r="V311" s="134"/>
    </row>
    <row r="312" spans="1:2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34"/>
      <c r="P312" s="134"/>
      <c r="Q312" s="134"/>
      <c r="R312" s="134"/>
      <c r="S312" s="134"/>
      <c r="T312" s="134"/>
      <c r="U312" s="134"/>
      <c r="V312" s="134"/>
    </row>
    <row r="313" spans="1:2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34"/>
      <c r="P313" s="134"/>
      <c r="Q313" s="134"/>
      <c r="R313" s="134"/>
      <c r="S313" s="134"/>
      <c r="T313" s="134"/>
      <c r="U313" s="134"/>
      <c r="V313" s="134"/>
    </row>
    <row r="314" spans="1:2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34"/>
      <c r="P314" s="134"/>
      <c r="Q314" s="134"/>
      <c r="R314" s="134"/>
      <c r="S314" s="134"/>
      <c r="T314" s="134"/>
      <c r="U314" s="134"/>
      <c r="V314" s="134"/>
    </row>
    <row r="315" spans="1:2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34"/>
      <c r="P315" s="134"/>
      <c r="Q315" s="134"/>
      <c r="R315" s="134"/>
      <c r="S315" s="134"/>
      <c r="T315" s="134"/>
      <c r="U315" s="134"/>
      <c r="V315" s="134"/>
    </row>
    <row r="316" spans="1:2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34"/>
      <c r="P316" s="134"/>
      <c r="Q316" s="134"/>
      <c r="R316" s="134"/>
      <c r="S316" s="134"/>
      <c r="T316" s="134"/>
      <c r="U316" s="134"/>
      <c r="V316" s="134"/>
    </row>
    <row r="317" spans="1:2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34"/>
      <c r="P317" s="134"/>
      <c r="Q317" s="134"/>
      <c r="R317" s="134"/>
      <c r="S317" s="134"/>
      <c r="T317" s="134"/>
      <c r="U317" s="134"/>
      <c r="V317" s="134"/>
    </row>
    <row r="318" spans="1:2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34"/>
      <c r="P318" s="134"/>
      <c r="Q318" s="134"/>
      <c r="R318" s="134"/>
      <c r="S318" s="134"/>
      <c r="T318" s="134"/>
      <c r="U318" s="134"/>
      <c r="V318" s="134"/>
    </row>
    <row r="319" spans="1:2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34"/>
      <c r="P319" s="134"/>
      <c r="Q319" s="134"/>
      <c r="R319" s="134"/>
      <c r="S319" s="134"/>
      <c r="T319" s="134"/>
      <c r="U319" s="134"/>
      <c r="V319" s="134"/>
    </row>
    <row r="320" spans="1:2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34"/>
      <c r="P320" s="134"/>
      <c r="Q320" s="134"/>
      <c r="R320" s="134"/>
      <c r="S320" s="134"/>
      <c r="T320" s="134"/>
      <c r="U320" s="134"/>
      <c r="V320" s="134"/>
    </row>
    <row r="321" spans="1:2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34"/>
      <c r="P321" s="134"/>
      <c r="Q321" s="134"/>
      <c r="R321" s="134"/>
      <c r="S321" s="134"/>
      <c r="T321" s="134"/>
      <c r="U321" s="134"/>
      <c r="V321" s="134"/>
    </row>
    <row r="322" spans="1:2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34"/>
      <c r="P322" s="134"/>
      <c r="Q322" s="134"/>
      <c r="R322" s="134"/>
      <c r="S322" s="134"/>
      <c r="T322" s="134"/>
      <c r="U322" s="134"/>
      <c r="V322" s="134"/>
    </row>
    <row r="323" spans="1:2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134"/>
      <c r="P323" s="134"/>
      <c r="Q323" s="134"/>
      <c r="R323" s="134"/>
      <c r="S323" s="134"/>
      <c r="T323" s="134"/>
      <c r="U323" s="134"/>
      <c r="V323" s="134"/>
    </row>
    <row r="324" spans="1:2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134"/>
      <c r="P324" s="134"/>
      <c r="Q324" s="134"/>
      <c r="R324" s="134"/>
      <c r="S324" s="134"/>
      <c r="T324" s="134"/>
      <c r="U324" s="134"/>
      <c r="V324" s="134"/>
    </row>
    <row r="325" spans="1:2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134"/>
      <c r="P325" s="134"/>
      <c r="Q325" s="134"/>
      <c r="R325" s="134"/>
      <c r="S325" s="134"/>
      <c r="T325" s="134"/>
      <c r="U325" s="134"/>
      <c r="V325" s="134"/>
    </row>
    <row r="326" spans="1:2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134"/>
      <c r="P326" s="134"/>
      <c r="Q326" s="134"/>
      <c r="R326" s="134"/>
      <c r="S326" s="134"/>
      <c r="T326" s="134"/>
      <c r="U326" s="134"/>
      <c r="V326" s="134"/>
    </row>
    <row r="327" spans="1:2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134"/>
      <c r="P327" s="134"/>
      <c r="Q327" s="134"/>
      <c r="R327" s="134"/>
      <c r="S327" s="134"/>
      <c r="T327" s="134"/>
      <c r="U327" s="134"/>
      <c r="V327" s="134"/>
    </row>
    <row r="328" spans="1:2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134"/>
      <c r="P328" s="134"/>
      <c r="Q328" s="134"/>
      <c r="R328" s="134"/>
      <c r="S328" s="134"/>
      <c r="T328" s="134"/>
      <c r="U328" s="134"/>
      <c r="V328" s="134"/>
    </row>
    <row r="329" spans="1:2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134"/>
      <c r="P329" s="134"/>
      <c r="Q329" s="134"/>
      <c r="R329" s="134"/>
      <c r="S329" s="134"/>
      <c r="T329" s="134"/>
      <c r="U329" s="134"/>
      <c r="V329" s="134"/>
    </row>
    <row r="330" spans="1:2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134"/>
      <c r="P330" s="134"/>
      <c r="Q330" s="134"/>
      <c r="R330" s="134"/>
      <c r="S330" s="134"/>
      <c r="T330" s="134"/>
      <c r="U330" s="134"/>
      <c r="V330" s="134"/>
    </row>
    <row r="331" spans="1:2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134"/>
      <c r="P331" s="134"/>
      <c r="Q331" s="134"/>
      <c r="R331" s="134"/>
      <c r="S331" s="134"/>
      <c r="T331" s="134"/>
      <c r="U331" s="134"/>
      <c r="V331" s="134"/>
    </row>
    <row r="332" spans="1:2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134"/>
      <c r="P332" s="134"/>
      <c r="Q332" s="134"/>
      <c r="R332" s="134"/>
      <c r="S332" s="134"/>
      <c r="T332" s="134"/>
      <c r="U332" s="134"/>
      <c r="V332" s="134"/>
    </row>
    <row r="333" spans="1:2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134"/>
      <c r="P333" s="134"/>
      <c r="Q333" s="134"/>
      <c r="R333" s="134"/>
      <c r="S333" s="134"/>
      <c r="T333" s="134"/>
      <c r="U333" s="134"/>
      <c r="V333" s="134"/>
    </row>
    <row r="334" spans="1:2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134"/>
      <c r="P334" s="134"/>
      <c r="Q334" s="134"/>
      <c r="R334" s="134"/>
      <c r="S334" s="134"/>
      <c r="T334" s="134"/>
      <c r="U334" s="134"/>
      <c r="V334" s="134"/>
    </row>
    <row r="335" spans="1:2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134"/>
      <c r="P335" s="134"/>
      <c r="Q335" s="134"/>
      <c r="R335" s="134"/>
      <c r="S335" s="134"/>
      <c r="T335" s="134"/>
      <c r="U335" s="134"/>
      <c r="V335" s="134"/>
    </row>
    <row r="336" spans="1:2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134"/>
      <c r="P336" s="134"/>
      <c r="Q336" s="134"/>
      <c r="R336" s="134"/>
      <c r="S336" s="134"/>
      <c r="T336" s="134"/>
      <c r="U336" s="134"/>
      <c r="V336" s="134"/>
    </row>
    <row r="337" spans="1:2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134"/>
      <c r="P337" s="134"/>
      <c r="Q337" s="134"/>
      <c r="R337" s="134"/>
      <c r="S337" s="134"/>
      <c r="T337" s="134"/>
      <c r="U337" s="134"/>
      <c r="V337" s="134"/>
    </row>
    <row r="338" spans="1:2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134"/>
      <c r="P338" s="134"/>
      <c r="Q338" s="134"/>
      <c r="R338" s="134"/>
      <c r="S338" s="134"/>
      <c r="T338" s="134"/>
      <c r="U338" s="134"/>
      <c r="V338" s="134"/>
    </row>
    <row r="339" spans="1:2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134"/>
      <c r="P339" s="134"/>
      <c r="Q339" s="134"/>
      <c r="R339" s="134"/>
      <c r="S339" s="134"/>
      <c r="T339" s="134"/>
      <c r="U339" s="134"/>
      <c r="V339" s="134"/>
    </row>
    <row r="340" spans="1:2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134"/>
      <c r="P340" s="134"/>
      <c r="Q340" s="134"/>
      <c r="R340" s="134"/>
      <c r="S340" s="134"/>
      <c r="T340" s="134"/>
      <c r="U340" s="134"/>
      <c r="V340" s="134"/>
    </row>
    <row r="341" spans="1:2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134"/>
      <c r="P341" s="134"/>
      <c r="Q341" s="134"/>
      <c r="R341" s="134"/>
      <c r="S341" s="134"/>
      <c r="T341" s="134"/>
      <c r="U341" s="134"/>
      <c r="V341" s="134"/>
    </row>
    <row r="342" spans="1:2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134"/>
      <c r="P342" s="134"/>
      <c r="Q342" s="134"/>
      <c r="R342" s="134"/>
      <c r="S342" s="134"/>
      <c r="T342" s="134"/>
      <c r="U342" s="134"/>
      <c r="V342" s="134"/>
    </row>
    <row r="343" spans="1:2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34"/>
      <c r="P343" s="134"/>
      <c r="Q343" s="134"/>
      <c r="R343" s="134"/>
      <c r="S343" s="134"/>
      <c r="T343" s="134"/>
      <c r="U343" s="134"/>
      <c r="V343" s="134"/>
    </row>
    <row r="344" spans="1:2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134"/>
      <c r="P344" s="134"/>
      <c r="Q344" s="134"/>
      <c r="R344" s="134"/>
      <c r="S344" s="134"/>
      <c r="T344" s="134"/>
      <c r="U344" s="134"/>
      <c r="V344" s="134"/>
    </row>
    <row r="345" spans="1:2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34"/>
      <c r="P345" s="134"/>
      <c r="Q345" s="134"/>
      <c r="R345" s="134"/>
      <c r="S345" s="134"/>
      <c r="T345" s="134"/>
      <c r="U345" s="134"/>
      <c r="V345" s="134"/>
    </row>
    <row r="346" spans="1:2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34"/>
      <c r="P346" s="134"/>
      <c r="Q346" s="134"/>
      <c r="R346" s="134"/>
      <c r="S346" s="134"/>
      <c r="T346" s="134"/>
      <c r="U346" s="134"/>
      <c r="V346" s="134"/>
    </row>
    <row r="347" spans="1:2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134"/>
      <c r="P347" s="134"/>
      <c r="Q347" s="134"/>
      <c r="R347" s="134"/>
      <c r="S347" s="134"/>
      <c r="T347" s="134"/>
      <c r="U347" s="134"/>
      <c r="V347" s="134"/>
    </row>
    <row r="348" spans="1:2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34"/>
      <c r="P348" s="134"/>
      <c r="Q348" s="134"/>
      <c r="R348" s="134"/>
      <c r="S348" s="134"/>
      <c r="T348" s="134"/>
      <c r="U348" s="134"/>
      <c r="V348" s="134"/>
    </row>
    <row r="349" spans="1:2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34"/>
      <c r="P349" s="134"/>
      <c r="Q349" s="134"/>
      <c r="R349" s="134"/>
      <c r="S349" s="134"/>
      <c r="T349" s="134"/>
      <c r="U349" s="134"/>
      <c r="V349" s="134"/>
    </row>
    <row r="350" spans="1:2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34"/>
      <c r="P350" s="134"/>
      <c r="Q350" s="134"/>
      <c r="R350" s="134"/>
      <c r="S350" s="134"/>
      <c r="T350" s="134"/>
      <c r="U350" s="134"/>
      <c r="V350" s="134"/>
    </row>
    <row r="351" spans="1:2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34"/>
      <c r="P351" s="134"/>
      <c r="Q351" s="134"/>
      <c r="R351" s="134"/>
      <c r="S351" s="134"/>
      <c r="T351" s="134"/>
      <c r="U351" s="134"/>
      <c r="V351" s="134"/>
    </row>
    <row r="352" spans="1:2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34"/>
      <c r="P352" s="134"/>
      <c r="Q352" s="134"/>
      <c r="R352" s="134"/>
      <c r="S352" s="134"/>
      <c r="T352" s="134"/>
      <c r="U352" s="134"/>
      <c r="V352" s="134"/>
    </row>
    <row r="353" spans="1:2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34"/>
      <c r="P353" s="134"/>
      <c r="Q353" s="134"/>
      <c r="R353" s="134"/>
      <c r="S353" s="134"/>
      <c r="T353" s="134"/>
      <c r="U353" s="134"/>
      <c r="V353" s="134"/>
    </row>
    <row r="354" spans="1:2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34"/>
      <c r="P354" s="134"/>
      <c r="Q354" s="134"/>
      <c r="R354" s="134"/>
      <c r="S354" s="134"/>
      <c r="T354" s="134"/>
      <c r="U354" s="134"/>
      <c r="V354" s="134"/>
    </row>
    <row r="355" spans="1:2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34"/>
      <c r="P355" s="134"/>
      <c r="Q355" s="134"/>
      <c r="R355" s="134"/>
      <c r="S355" s="134"/>
      <c r="T355" s="134"/>
      <c r="U355" s="134"/>
      <c r="V355" s="134"/>
    </row>
    <row r="356" spans="1:2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34"/>
      <c r="P356" s="134"/>
      <c r="Q356" s="134"/>
      <c r="R356" s="134"/>
      <c r="S356" s="134"/>
      <c r="T356" s="134"/>
      <c r="U356" s="134"/>
      <c r="V356" s="134"/>
    </row>
    <row r="357" spans="1:2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34"/>
      <c r="P357" s="134"/>
      <c r="Q357" s="134"/>
      <c r="R357" s="134"/>
      <c r="S357" s="134"/>
      <c r="T357" s="134"/>
      <c r="U357" s="134"/>
      <c r="V357" s="134"/>
    </row>
    <row r="358" spans="1:2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34"/>
      <c r="P358" s="134"/>
      <c r="Q358" s="134"/>
      <c r="R358" s="134"/>
      <c r="S358" s="134"/>
      <c r="T358" s="134"/>
      <c r="U358" s="134"/>
      <c r="V358" s="134"/>
    </row>
    <row r="359" spans="1:2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34"/>
      <c r="P359" s="134"/>
      <c r="Q359" s="134"/>
      <c r="R359" s="134"/>
      <c r="S359" s="134"/>
      <c r="T359" s="134"/>
      <c r="U359" s="134"/>
      <c r="V359" s="134"/>
    </row>
    <row r="360" spans="1:2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34"/>
      <c r="P360" s="134"/>
      <c r="Q360" s="134"/>
      <c r="R360" s="134"/>
      <c r="S360" s="134"/>
      <c r="T360" s="134"/>
      <c r="U360" s="134"/>
      <c r="V360" s="134"/>
    </row>
    <row r="361" spans="1:2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34"/>
      <c r="P361" s="134"/>
      <c r="Q361" s="134"/>
      <c r="R361" s="134"/>
      <c r="S361" s="134"/>
      <c r="T361" s="134"/>
      <c r="U361" s="134"/>
      <c r="V361" s="134"/>
    </row>
    <row r="362" spans="1:2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34"/>
      <c r="P362" s="134"/>
      <c r="Q362" s="134"/>
      <c r="R362" s="134"/>
      <c r="S362" s="134"/>
      <c r="T362" s="134"/>
      <c r="U362" s="134"/>
      <c r="V362" s="134"/>
    </row>
    <row r="363" spans="1:2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34"/>
      <c r="P363" s="134"/>
      <c r="Q363" s="134"/>
      <c r="R363" s="134"/>
      <c r="S363" s="134"/>
      <c r="T363" s="134"/>
      <c r="U363" s="134"/>
      <c r="V363" s="134"/>
    </row>
    <row r="364" spans="1:2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134"/>
      <c r="P364" s="134"/>
      <c r="Q364" s="134"/>
      <c r="R364" s="134"/>
      <c r="S364" s="134"/>
      <c r="T364" s="134"/>
      <c r="U364" s="134"/>
      <c r="V364" s="134"/>
    </row>
    <row r="365" spans="1:2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134"/>
      <c r="P365" s="134"/>
      <c r="Q365" s="134"/>
      <c r="R365" s="134"/>
      <c r="S365" s="134"/>
      <c r="T365" s="134"/>
      <c r="U365" s="134"/>
      <c r="V365" s="134"/>
    </row>
    <row r="366" spans="1:2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34"/>
      <c r="P366" s="134"/>
      <c r="Q366" s="134"/>
      <c r="R366" s="134"/>
      <c r="S366" s="134"/>
      <c r="T366" s="134"/>
      <c r="U366" s="134"/>
      <c r="V366" s="134"/>
    </row>
    <row r="367" spans="1:2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134"/>
      <c r="P367" s="134"/>
      <c r="Q367" s="134"/>
      <c r="R367" s="134"/>
      <c r="S367" s="134"/>
      <c r="T367" s="134"/>
      <c r="U367" s="134"/>
      <c r="V367" s="134"/>
    </row>
    <row r="368" spans="1:2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134"/>
      <c r="P368" s="134"/>
      <c r="Q368" s="134"/>
      <c r="R368" s="134"/>
      <c r="S368" s="134"/>
      <c r="T368" s="134"/>
      <c r="U368" s="134"/>
      <c r="V368" s="134"/>
    </row>
    <row r="369" spans="1:2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34"/>
      <c r="P369" s="134"/>
      <c r="Q369" s="134"/>
      <c r="R369" s="134"/>
      <c r="S369" s="134"/>
      <c r="T369" s="134"/>
      <c r="U369" s="134"/>
      <c r="V369" s="134"/>
    </row>
    <row r="370" spans="1:2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134"/>
      <c r="P370" s="134"/>
      <c r="Q370" s="134"/>
      <c r="R370" s="134"/>
      <c r="S370" s="134"/>
      <c r="T370" s="134"/>
      <c r="U370" s="134"/>
      <c r="V370" s="134"/>
    </row>
    <row r="371" spans="1:2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134"/>
      <c r="P371" s="134"/>
      <c r="Q371" s="134"/>
      <c r="R371" s="134"/>
      <c r="S371" s="134"/>
      <c r="T371" s="134"/>
      <c r="U371" s="134"/>
      <c r="V371" s="134"/>
    </row>
    <row r="372" spans="1:2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134"/>
      <c r="P372" s="134"/>
      <c r="Q372" s="134"/>
      <c r="R372" s="134"/>
      <c r="S372" s="134"/>
      <c r="T372" s="134"/>
      <c r="U372" s="134"/>
      <c r="V372" s="134"/>
    </row>
    <row r="373" spans="1:2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134"/>
      <c r="P373" s="134"/>
      <c r="Q373" s="134"/>
      <c r="R373" s="134"/>
      <c r="S373" s="134"/>
      <c r="T373" s="134"/>
      <c r="U373" s="134"/>
      <c r="V373" s="134"/>
    </row>
    <row r="374" spans="1:2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134"/>
      <c r="P374" s="134"/>
      <c r="Q374" s="134"/>
      <c r="R374" s="134"/>
      <c r="S374" s="134"/>
      <c r="T374" s="134"/>
      <c r="U374" s="134"/>
      <c r="V374" s="134"/>
    </row>
    <row r="375" spans="1:2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134"/>
      <c r="P375" s="134"/>
      <c r="Q375" s="134"/>
      <c r="R375" s="134"/>
      <c r="S375" s="134"/>
      <c r="T375" s="134"/>
      <c r="U375" s="134"/>
      <c r="V375" s="134"/>
    </row>
    <row r="376" spans="1:2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134"/>
      <c r="P376" s="134"/>
      <c r="Q376" s="134"/>
      <c r="R376" s="134"/>
      <c r="S376" s="134"/>
      <c r="T376" s="134"/>
      <c r="U376" s="134"/>
      <c r="V376" s="134"/>
    </row>
    <row r="377" spans="1:2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134"/>
      <c r="P377" s="134"/>
      <c r="Q377" s="134"/>
      <c r="R377" s="134"/>
      <c r="S377" s="134"/>
      <c r="T377" s="134"/>
      <c r="U377" s="134"/>
      <c r="V377" s="134"/>
    </row>
    <row r="378" spans="1:2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134"/>
      <c r="P378" s="134"/>
      <c r="Q378" s="134"/>
      <c r="R378" s="134"/>
      <c r="S378" s="134"/>
      <c r="T378" s="134"/>
      <c r="U378" s="134"/>
      <c r="V378" s="134"/>
    </row>
    <row r="379" spans="1:2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134"/>
      <c r="P379" s="134"/>
      <c r="Q379" s="134"/>
      <c r="R379" s="134"/>
      <c r="S379" s="134"/>
      <c r="T379" s="134"/>
      <c r="U379" s="134"/>
      <c r="V379" s="134"/>
    </row>
    <row r="380" spans="1:2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134"/>
      <c r="P380" s="134"/>
      <c r="Q380" s="134"/>
      <c r="R380" s="134"/>
      <c r="S380" s="134"/>
      <c r="T380" s="134"/>
      <c r="U380" s="134"/>
      <c r="V380" s="134"/>
    </row>
    <row r="381" spans="1:2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134"/>
      <c r="P381" s="134"/>
      <c r="Q381" s="134"/>
      <c r="R381" s="134"/>
      <c r="S381" s="134"/>
      <c r="T381" s="134"/>
      <c r="U381" s="134"/>
      <c r="V381" s="134"/>
    </row>
    <row r="382" spans="1:2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134"/>
      <c r="P382" s="134"/>
      <c r="Q382" s="134"/>
      <c r="R382" s="134"/>
      <c r="S382" s="134"/>
      <c r="T382" s="134"/>
      <c r="U382" s="134"/>
      <c r="V382" s="134"/>
    </row>
    <row r="383" spans="1:2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134"/>
      <c r="P383" s="134"/>
      <c r="Q383" s="134"/>
      <c r="R383" s="134"/>
      <c r="S383" s="134"/>
      <c r="T383" s="134"/>
      <c r="U383" s="134"/>
      <c r="V383" s="134"/>
    </row>
    <row r="384" spans="1:2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134"/>
      <c r="P384" s="134"/>
      <c r="Q384" s="134"/>
      <c r="R384" s="134"/>
      <c r="S384" s="134"/>
      <c r="T384" s="134"/>
      <c r="U384" s="134"/>
      <c r="V384" s="134"/>
    </row>
    <row r="385" spans="1:2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134"/>
      <c r="P385" s="134"/>
      <c r="Q385" s="134"/>
      <c r="R385" s="134"/>
      <c r="S385" s="134"/>
      <c r="T385" s="134"/>
      <c r="U385" s="134"/>
      <c r="V385" s="134"/>
    </row>
    <row r="386" spans="1:2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34"/>
      <c r="P386" s="134"/>
      <c r="Q386" s="134"/>
      <c r="R386" s="134"/>
      <c r="S386" s="134"/>
      <c r="T386" s="134"/>
      <c r="U386" s="134"/>
      <c r="V386" s="134"/>
    </row>
    <row r="387" spans="1:2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34"/>
      <c r="P387" s="134"/>
      <c r="Q387" s="134"/>
      <c r="R387" s="134"/>
      <c r="S387" s="134"/>
      <c r="T387" s="134"/>
      <c r="U387" s="134"/>
      <c r="V387" s="134"/>
    </row>
    <row r="388" spans="1:2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134"/>
      <c r="P388" s="134"/>
      <c r="Q388" s="134"/>
      <c r="R388" s="134"/>
      <c r="S388" s="134"/>
      <c r="T388" s="134"/>
      <c r="U388" s="134"/>
      <c r="V388" s="134"/>
    </row>
    <row r="389" spans="1:2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34"/>
      <c r="P389" s="134"/>
      <c r="Q389" s="134"/>
      <c r="R389" s="134"/>
      <c r="S389" s="134"/>
      <c r="T389" s="134"/>
      <c r="U389" s="134"/>
      <c r="V389" s="134"/>
    </row>
    <row r="390" spans="1:2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34"/>
      <c r="P390" s="134"/>
      <c r="Q390" s="134"/>
      <c r="R390" s="134"/>
      <c r="S390" s="134"/>
      <c r="T390" s="134"/>
      <c r="U390" s="134"/>
      <c r="V390" s="134"/>
    </row>
    <row r="391" spans="1:2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34"/>
      <c r="P391" s="134"/>
      <c r="Q391" s="134"/>
      <c r="R391" s="134"/>
      <c r="S391" s="134"/>
      <c r="T391" s="134"/>
      <c r="U391" s="134"/>
      <c r="V391" s="134"/>
    </row>
    <row r="392" spans="1:2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34"/>
      <c r="P392" s="134"/>
      <c r="Q392" s="134"/>
      <c r="R392" s="134"/>
      <c r="S392" s="134"/>
      <c r="T392" s="134"/>
      <c r="U392" s="134"/>
      <c r="V392" s="134"/>
    </row>
    <row r="393" spans="1:2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34"/>
      <c r="P393" s="134"/>
      <c r="Q393" s="134"/>
      <c r="R393" s="134"/>
      <c r="S393" s="134"/>
      <c r="T393" s="134"/>
      <c r="U393" s="134"/>
      <c r="V393" s="134"/>
    </row>
    <row r="394" spans="1:2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34"/>
      <c r="P394" s="134"/>
      <c r="Q394" s="134"/>
      <c r="R394" s="134"/>
      <c r="S394" s="134"/>
      <c r="T394" s="134"/>
      <c r="U394" s="134"/>
      <c r="V394" s="134"/>
    </row>
    <row r="395" spans="1:2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34"/>
      <c r="P395" s="134"/>
      <c r="Q395" s="134"/>
      <c r="R395" s="134"/>
      <c r="S395" s="134"/>
      <c r="T395" s="134"/>
      <c r="U395" s="134"/>
      <c r="V395" s="134"/>
    </row>
    <row r="396" spans="1:2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34"/>
      <c r="P396" s="134"/>
      <c r="Q396" s="134"/>
      <c r="R396" s="134"/>
      <c r="S396" s="134"/>
      <c r="T396" s="134"/>
      <c r="U396" s="134"/>
      <c r="V396" s="134"/>
    </row>
    <row r="397" spans="1:2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34"/>
      <c r="P397" s="134"/>
      <c r="Q397" s="134"/>
      <c r="R397" s="134"/>
      <c r="S397" s="134"/>
      <c r="T397" s="134"/>
      <c r="U397" s="134"/>
      <c r="V397" s="134"/>
    </row>
    <row r="398" spans="1:2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34"/>
      <c r="P398" s="134"/>
      <c r="Q398" s="134"/>
      <c r="R398" s="134"/>
      <c r="S398" s="134"/>
      <c r="T398" s="134"/>
      <c r="U398" s="134"/>
      <c r="V398" s="134"/>
    </row>
    <row r="399" spans="1:2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34"/>
      <c r="P399" s="134"/>
      <c r="Q399" s="134"/>
      <c r="R399" s="134"/>
      <c r="S399" s="134"/>
      <c r="T399" s="134"/>
      <c r="U399" s="134"/>
      <c r="V399" s="134"/>
    </row>
  </sheetData>
  <sheetProtection/>
  <mergeCells count="68">
    <mergeCell ref="M34:N34"/>
    <mergeCell ref="C35:H35"/>
    <mergeCell ref="K1:N1"/>
    <mergeCell ref="H8:H9"/>
    <mergeCell ref="M6:N6"/>
    <mergeCell ref="D6:D9"/>
    <mergeCell ref="I6:L6"/>
    <mergeCell ref="E6:E9"/>
    <mergeCell ref="F33:F34"/>
    <mergeCell ref="I7:N7"/>
    <mergeCell ref="K8:L8"/>
    <mergeCell ref="M8:N8"/>
    <mergeCell ref="I8:J8"/>
    <mergeCell ref="F8:F9"/>
    <mergeCell ref="G8:G9"/>
    <mergeCell ref="F6:H7"/>
    <mergeCell ref="I34:J34"/>
    <mergeCell ref="A35:B35"/>
    <mergeCell ref="D33:D34"/>
    <mergeCell ref="C33:C34"/>
    <mergeCell ref="E33:E34"/>
    <mergeCell ref="D39:N39"/>
    <mergeCell ref="M36:N36"/>
    <mergeCell ref="K35:L35"/>
    <mergeCell ref="M35:N35"/>
    <mergeCell ref="K36:L36"/>
    <mergeCell ref="A53:A54"/>
    <mergeCell ref="B53:B54"/>
    <mergeCell ref="G53:I53"/>
    <mergeCell ref="C53:C54"/>
    <mergeCell ref="D53:D54"/>
    <mergeCell ref="E53:E54"/>
    <mergeCell ref="F53:F54"/>
    <mergeCell ref="D42:N42"/>
    <mergeCell ref="I36:J36"/>
    <mergeCell ref="D40:N40"/>
    <mergeCell ref="D41:N41"/>
    <mergeCell ref="C36:H36"/>
    <mergeCell ref="I35:J35"/>
    <mergeCell ref="A43:B43"/>
    <mergeCell ref="A44:B44"/>
    <mergeCell ref="D44:N44"/>
    <mergeCell ref="D50:N50"/>
    <mergeCell ref="C45:N45"/>
    <mergeCell ref="C48:N48"/>
    <mergeCell ref="D46:N46"/>
    <mergeCell ref="D47:N47"/>
    <mergeCell ref="D49:N49"/>
    <mergeCell ref="A4:N4"/>
    <mergeCell ref="A3:N3"/>
    <mergeCell ref="A37:B37"/>
    <mergeCell ref="A38:B38"/>
    <mergeCell ref="C38:N38"/>
    <mergeCell ref="K34:L34"/>
    <mergeCell ref="A6:A9"/>
    <mergeCell ref="B6:B9"/>
    <mergeCell ref="A36:B36"/>
    <mergeCell ref="A33:B34"/>
    <mergeCell ref="C6:C9"/>
    <mergeCell ref="A41:B41"/>
    <mergeCell ref="A52:I52"/>
    <mergeCell ref="A40:B40"/>
    <mergeCell ref="A39:B39"/>
    <mergeCell ref="A47:B47"/>
    <mergeCell ref="A42:B42"/>
    <mergeCell ref="A45:B45"/>
    <mergeCell ref="D43:N43"/>
    <mergeCell ref="A46:B46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8" r:id="rId1"/>
  <rowBreaks count="1" manualBreakCount="1">
    <brk id="65" max="13" man="1"/>
  </rowBreaks>
  <colBreaks count="1" manualBreakCount="1">
    <brk id="14" min="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9"/>
  <sheetViews>
    <sheetView view="pageBreakPreview" zoomScale="120" zoomScaleSheetLayoutView="120" zoomScalePageLayoutView="0" workbookViewId="0" topLeftCell="A10">
      <selection activeCell="E32" sqref="E32"/>
    </sheetView>
  </sheetViews>
  <sheetFormatPr defaultColWidth="9.140625" defaultRowHeight="12.75"/>
  <cols>
    <col min="1" max="1" width="3.7109375" style="2" customWidth="1"/>
    <col min="2" max="2" width="35.00390625" style="2" customWidth="1"/>
    <col min="3" max="3" width="3.7109375" style="2" customWidth="1"/>
    <col min="4" max="4" width="6.421875" style="2" customWidth="1"/>
    <col min="5" max="5" width="4.421875" style="2" customWidth="1"/>
    <col min="6" max="14" width="4.7109375" style="2" customWidth="1"/>
    <col min="15" max="16" width="2.7109375" style="126" customWidth="1"/>
    <col min="17" max="17" width="4.140625" style="126" customWidth="1"/>
    <col min="18" max="22" width="2.7109375" style="126" customWidth="1"/>
    <col min="23" max="51" width="9.140625" style="126" customWidth="1"/>
    <col min="52" max="16384" width="9.140625" style="2" customWidth="1"/>
  </cols>
  <sheetData>
    <row r="1" spans="11:14" ht="15.75" thickBot="1">
      <c r="K1" s="384" t="s">
        <v>216</v>
      </c>
      <c r="L1" s="385"/>
      <c r="M1" s="385"/>
      <c r="N1" s="386"/>
    </row>
    <row r="2" ht="7.5" customHeight="1"/>
    <row r="3" spans="1:24" ht="13.5">
      <c r="A3" s="335" t="s">
        <v>34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119"/>
      <c r="P3" s="127"/>
      <c r="Q3" s="127"/>
      <c r="R3" s="127"/>
      <c r="S3" s="127"/>
      <c r="T3" s="127"/>
      <c r="U3" s="127"/>
      <c r="V3" s="127"/>
      <c r="W3" s="128"/>
      <c r="X3" s="128"/>
    </row>
    <row r="4" spans="1:24" ht="12" customHeight="1">
      <c r="A4" s="334" t="s">
        <v>137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136"/>
      <c r="P4" s="129"/>
      <c r="Q4" s="129"/>
      <c r="R4" s="129"/>
      <c r="S4" s="129"/>
      <c r="T4" s="129"/>
      <c r="U4" s="129"/>
      <c r="V4" s="129"/>
      <c r="W4" s="128"/>
      <c r="X4" s="128"/>
    </row>
    <row r="5" spans="1:24" ht="12" customHeight="1" thickBot="1">
      <c r="A5" s="1" t="s">
        <v>215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5" ht="15" customHeight="1">
      <c r="A6" s="291" t="s">
        <v>0</v>
      </c>
      <c r="B6" s="291" t="s">
        <v>1</v>
      </c>
      <c r="C6" s="328" t="s">
        <v>9</v>
      </c>
      <c r="D6" s="328" t="s">
        <v>2</v>
      </c>
      <c r="E6" s="392" t="s">
        <v>10</v>
      </c>
      <c r="F6" s="312" t="s">
        <v>3</v>
      </c>
      <c r="G6" s="379"/>
      <c r="H6" s="313"/>
      <c r="I6" s="389" t="s">
        <v>6</v>
      </c>
      <c r="J6" s="391"/>
      <c r="K6" s="391"/>
      <c r="L6" s="390"/>
      <c r="M6" s="389" t="s">
        <v>7</v>
      </c>
      <c r="N6" s="390"/>
      <c r="O6" s="116"/>
      <c r="P6" s="117"/>
      <c r="Q6" s="117"/>
      <c r="R6" s="117"/>
      <c r="S6" s="117"/>
      <c r="T6" s="117"/>
      <c r="U6" s="117"/>
      <c r="V6" s="117"/>
      <c r="W6" s="128"/>
      <c r="X6" s="128"/>
      <c r="Y6" s="130"/>
    </row>
    <row r="7" spans="1:25" ht="15" customHeight="1">
      <c r="A7" s="341"/>
      <c r="B7" s="341"/>
      <c r="C7" s="329"/>
      <c r="D7" s="329"/>
      <c r="E7" s="393"/>
      <c r="F7" s="380"/>
      <c r="G7" s="381"/>
      <c r="H7" s="382"/>
      <c r="I7" s="373" t="s">
        <v>20</v>
      </c>
      <c r="J7" s="397"/>
      <c r="K7" s="397"/>
      <c r="L7" s="397"/>
      <c r="M7" s="397"/>
      <c r="N7" s="374"/>
      <c r="O7" s="116"/>
      <c r="P7" s="117"/>
      <c r="Q7" s="117"/>
      <c r="R7" s="117"/>
      <c r="S7" s="117"/>
      <c r="T7" s="117"/>
      <c r="U7" s="117"/>
      <c r="V7" s="117"/>
      <c r="W7" s="128"/>
      <c r="X7" s="128"/>
      <c r="Y7" s="130"/>
    </row>
    <row r="8" spans="1:25" ht="15" customHeight="1">
      <c r="A8" s="341"/>
      <c r="B8" s="341"/>
      <c r="C8" s="329"/>
      <c r="D8" s="329"/>
      <c r="E8" s="393"/>
      <c r="F8" s="375" t="s">
        <v>35</v>
      </c>
      <c r="G8" s="377" t="s">
        <v>8</v>
      </c>
      <c r="H8" s="387" t="s">
        <v>5</v>
      </c>
      <c r="I8" s="373">
        <v>1</v>
      </c>
      <c r="J8" s="374"/>
      <c r="K8" s="373">
        <v>2</v>
      </c>
      <c r="L8" s="374"/>
      <c r="M8" s="373">
        <v>3</v>
      </c>
      <c r="N8" s="374"/>
      <c r="O8" s="116"/>
      <c r="P8" s="117"/>
      <c r="Q8" s="117"/>
      <c r="R8" s="117"/>
      <c r="S8" s="117"/>
      <c r="T8" s="117"/>
      <c r="U8" s="117"/>
      <c r="V8" s="117"/>
      <c r="W8" s="128"/>
      <c r="X8" s="128"/>
      <c r="Y8" s="130"/>
    </row>
    <row r="9" spans="1:25" ht="19.5" customHeight="1" thickBot="1">
      <c r="A9" s="266"/>
      <c r="B9" s="266"/>
      <c r="C9" s="330"/>
      <c r="D9" s="330"/>
      <c r="E9" s="394"/>
      <c r="F9" s="376"/>
      <c r="G9" s="378"/>
      <c r="H9" s="388"/>
      <c r="I9" s="8" t="s">
        <v>4</v>
      </c>
      <c r="J9" s="9" t="s">
        <v>5</v>
      </c>
      <c r="K9" s="12" t="s">
        <v>4</v>
      </c>
      <c r="L9" s="9" t="s">
        <v>5</v>
      </c>
      <c r="M9" s="8" t="s">
        <v>4</v>
      </c>
      <c r="N9" s="9" t="s">
        <v>5</v>
      </c>
      <c r="O9" s="116"/>
      <c r="P9" s="117"/>
      <c r="Q9" s="117"/>
      <c r="R9" s="117"/>
      <c r="S9" s="117"/>
      <c r="T9" s="117"/>
      <c r="U9" s="117"/>
      <c r="V9" s="117"/>
      <c r="W9" s="128"/>
      <c r="X9" s="128"/>
      <c r="Y9" s="130"/>
    </row>
    <row r="10" spans="1:51" s="76" customFormat="1" ht="13.5" customHeight="1">
      <c r="A10" s="88">
        <v>1</v>
      </c>
      <c r="B10" s="172" t="s">
        <v>56</v>
      </c>
      <c r="C10" s="88">
        <v>1</v>
      </c>
      <c r="D10" s="88" t="s">
        <v>149</v>
      </c>
      <c r="E10" s="88" t="s">
        <v>56</v>
      </c>
      <c r="F10" s="162">
        <v>24</v>
      </c>
      <c r="G10" s="173" t="s">
        <v>13</v>
      </c>
      <c r="H10" s="89">
        <v>24</v>
      </c>
      <c r="I10" s="173" t="s">
        <v>13</v>
      </c>
      <c r="J10" s="89">
        <v>2</v>
      </c>
      <c r="K10" s="91"/>
      <c r="L10" s="89"/>
      <c r="M10" s="90"/>
      <c r="N10" s="89"/>
      <c r="O10" s="116"/>
      <c r="P10" s="117"/>
      <c r="Q10" s="117"/>
      <c r="R10" s="117"/>
      <c r="S10" s="117"/>
      <c r="T10" s="117"/>
      <c r="U10" s="117"/>
      <c r="V10" s="117"/>
      <c r="W10" s="128"/>
      <c r="X10" s="128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</row>
    <row r="11" spans="1:51" s="76" customFormat="1" ht="13.5" customHeight="1">
      <c r="A11" s="96">
        <v>2</v>
      </c>
      <c r="B11" s="174" t="s">
        <v>14</v>
      </c>
      <c r="C11" s="96">
        <v>2</v>
      </c>
      <c r="D11" s="64" t="s">
        <v>108</v>
      </c>
      <c r="E11" s="96" t="s">
        <v>57</v>
      </c>
      <c r="F11" s="78">
        <v>30</v>
      </c>
      <c r="G11" s="175" t="s">
        <v>13</v>
      </c>
      <c r="H11" s="114">
        <v>30</v>
      </c>
      <c r="I11" s="176" t="s">
        <v>13</v>
      </c>
      <c r="J11" s="114">
        <v>2</v>
      </c>
      <c r="K11" s="177"/>
      <c r="L11" s="114"/>
      <c r="M11" s="115"/>
      <c r="N11" s="114"/>
      <c r="O11" s="116"/>
      <c r="P11" s="117"/>
      <c r="Q11" s="117"/>
      <c r="R11" s="117"/>
      <c r="S11" s="117"/>
      <c r="T11" s="117"/>
      <c r="U11" s="117"/>
      <c r="V11" s="117"/>
      <c r="W11" s="128"/>
      <c r="X11" s="128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</row>
    <row r="12" spans="1:24" ht="13.5" customHeight="1">
      <c r="A12" s="14">
        <v>3</v>
      </c>
      <c r="B12" s="24" t="s">
        <v>21</v>
      </c>
      <c r="C12" s="14">
        <v>4</v>
      </c>
      <c r="D12" s="14" t="s">
        <v>106</v>
      </c>
      <c r="E12" s="14" t="s">
        <v>15</v>
      </c>
      <c r="F12" s="16">
        <v>45</v>
      </c>
      <c r="G12" s="93">
        <v>15</v>
      </c>
      <c r="H12" s="7">
        <v>30</v>
      </c>
      <c r="I12" s="15">
        <v>1</v>
      </c>
      <c r="J12" s="7">
        <v>2</v>
      </c>
      <c r="K12" s="11"/>
      <c r="L12" s="7"/>
      <c r="M12" s="15"/>
      <c r="N12" s="7"/>
      <c r="O12" s="116"/>
      <c r="P12" s="117"/>
      <c r="Q12" s="117"/>
      <c r="R12" s="117"/>
      <c r="S12" s="117"/>
      <c r="T12" s="117"/>
      <c r="U12" s="117"/>
      <c r="V12" s="117"/>
      <c r="W12" s="128"/>
      <c r="X12" s="128"/>
    </row>
    <row r="13" spans="1:24" ht="13.5" customHeight="1">
      <c r="A13" s="14">
        <v>4</v>
      </c>
      <c r="B13" s="24" t="s">
        <v>22</v>
      </c>
      <c r="C13" s="14">
        <v>3</v>
      </c>
      <c r="D13" s="14" t="s">
        <v>106</v>
      </c>
      <c r="E13" s="14" t="s">
        <v>15</v>
      </c>
      <c r="F13" s="34">
        <f aca="true" t="shared" si="0" ref="F13:F20">SUM(G13:H13)</f>
        <v>45</v>
      </c>
      <c r="G13" s="93">
        <v>15</v>
      </c>
      <c r="H13" s="7">
        <v>30</v>
      </c>
      <c r="I13" s="15">
        <v>1</v>
      </c>
      <c r="J13" s="7">
        <v>2</v>
      </c>
      <c r="K13" s="11"/>
      <c r="L13" s="7"/>
      <c r="M13" s="15"/>
      <c r="N13" s="7"/>
      <c r="O13" s="116"/>
      <c r="P13" s="117"/>
      <c r="Q13" s="117"/>
      <c r="R13" s="117"/>
      <c r="S13" s="117"/>
      <c r="T13" s="117"/>
      <c r="U13" s="117"/>
      <c r="V13" s="117"/>
      <c r="W13" s="128"/>
      <c r="X13" s="128"/>
    </row>
    <row r="14" spans="1:24" ht="13.5" customHeight="1">
      <c r="A14" s="14">
        <v>5</v>
      </c>
      <c r="B14" s="24" t="s">
        <v>146</v>
      </c>
      <c r="C14" s="14">
        <v>3</v>
      </c>
      <c r="D14" s="14" t="s">
        <v>107</v>
      </c>
      <c r="E14" s="14" t="s">
        <v>15</v>
      </c>
      <c r="F14" s="16">
        <f t="shared" si="0"/>
        <v>45</v>
      </c>
      <c r="G14" s="93">
        <v>15</v>
      </c>
      <c r="H14" s="7">
        <v>30</v>
      </c>
      <c r="I14" s="15">
        <v>1</v>
      </c>
      <c r="J14" s="7">
        <v>2</v>
      </c>
      <c r="K14" s="11"/>
      <c r="L14" s="7"/>
      <c r="M14" s="15"/>
      <c r="N14" s="7"/>
      <c r="O14" s="116"/>
      <c r="P14" s="117"/>
      <c r="Q14" s="117"/>
      <c r="R14" s="117"/>
      <c r="S14" s="117"/>
      <c r="T14" s="117"/>
      <c r="U14" s="117"/>
      <c r="V14" s="117"/>
      <c r="W14" s="128"/>
      <c r="X14" s="128"/>
    </row>
    <row r="15" spans="1:24" ht="13.5" customHeight="1">
      <c r="A15" s="14">
        <v>6</v>
      </c>
      <c r="B15" s="24" t="s">
        <v>23</v>
      </c>
      <c r="C15" s="14">
        <v>4</v>
      </c>
      <c r="D15" s="14" t="s">
        <v>107</v>
      </c>
      <c r="E15" s="14" t="s">
        <v>15</v>
      </c>
      <c r="F15" s="34">
        <f t="shared" si="0"/>
        <v>45</v>
      </c>
      <c r="G15" s="93">
        <v>15</v>
      </c>
      <c r="H15" s="7">
        <v>30</v>
      </c>
      <c r="I15" s="15">
        <v>1</v>
      </c>
      <c r="J15" s="7">
        <v>2</v>
      </c>
      <c r="K15" s="11"/>
      <c r="L15" s="7"/>
      <c r="M15" s="15"/>
      <c r="N15" s="7"/>
      <c r="O15" s="116"/>
      <c r="P15" s="117"/>
      <c r="Q15" s="117"/>
      <c r="R15" s="117"/>
      <c r="S15" s="117"/>
      <c r="T15" s="117"/>
      <c r="U15" s="117"/>
      <c r="V15" s="117"/>
      <c r="W15" s="128"/>
      <c r="X15" s="128"/>
    </row>
    <row r="16" spans="1:24" ht="13.5" customHeight="1" thickBot="1">
      <c r="A16" s="28">
        <v>7</v>
      </c>
      <c r="B16" s="120" t="s">
        <v>24</v>
      </c>
      <c r="C16" s="28">
        <v>3</v>
      </c>
      <c r="D16" s="28" t="s">
        <v>107</v>
      </c>
      <c r="E16" s="28" t="s">
        <v>15</v>
      </c>
      <c r="F16" s="121">
        <f t="shared" si="0"/>
        <v>45</v>
      </c>
      <c r="G16" s="29">
        <v>15</v>
      </c>
      <c r="H16" s="30">
        <v>30</v>
      </c>
      <c r="I16" s="31">
        <v>1</v>
      </c>
      <c r="J16" s="30">
        <v>2</v>
      </c>
      <c r="K16" s="32"/>
      <c r="L16" s="30"/>
      <c r="M16" s="31"/>
      <c r="N16" s="30"/>
      <c r="O16" s="116"/>
      <c r="P16" s="117"/>
      <c r="Q16" s="117"/>
      <c r="R16" s="117"/>
      <c r="S16" s="117"/>
      <c r="T16" s="117"/>
      <c r="U16" s="117"/>
      <c r="V16" s="117"/>
      <c r="W16" s="128"/>
      <c r="X16" s="128"/>
    </row>
    <row r="17" spans="1:24" ht="13.5" customHeight="1">
      <c r="A17" s="92">
        <v>8</v>
      </c>
      <c r="B17" s="113" t="s">
        <v>39</v>
      </c>
      <c r="C17" s="92">
        <v>5</v>
      </c>
      <c r="D17" s="92" t="s">
        <v>106</v>
      </c>
      <c r="E17" s="92" t="s">
        <v>18</v>
      </c>
      <c r="F17" s="122">
        <f t="shared" si="0"/>
        <v>60</v>
      </c>
      <c r="G17" s="101">
        <v>30</v>
      </c>
      <c r="H17" s="102">
        <v>30</v>
      </c>
      <c r="I17" s="103">
        <v>2</v>
      </c>
      <c r="J17" s="102">
        <v>2</v>
      </c>
      <c r="K17" s="104"/>
      <c r="L17" s="102"/>
      <c r="M17" s="103"/>
      <c r="N17" s="102"/>
      <c r="O17" s="116"/>
      <c r="P17" s="117"/>
      <c r="Q17" s="117"/>
      <c r="R17" s="117"/>
      <c r="S17" s="117"/>
      <c r="T17" s="117"/>
      <c r="U17" s="117"/>
      <c r="V17" s="117"/>
      <c r="W17" s="128"/>
      <c r="X17" s="128"/>
    </row>
    <row r="18" spans="1:24" ht="13.5" customHeight="1">
      <c r="A18" s="14">
        <v>9</v>
      </c>
      <c r="B18" s="24" t="s">
        <v>26</v>
      </c>
      <c r="C18" s="14">
        <v>5</v>
      </c>
      <c r="D18" s="14" t="s">
        <v>106</v>
      </c>
      <c r="E18" s="14" t="s">
        <v>18</v>
      </c>
      <c r="F18" s="16">
        <f t="shared" si="0"/>
        <v>60</v>
      </c>
      <c r="G18" s="93">
        <v>30</v>
      </c>
      <c r="H18" s="7">
        <v>30</v>
      </c>
      <c r="I18" s="15">
        <v>2</v>
      </c>
      <c r="J18" s="7">
        <v>2</v>
      </c>
      <c r="K18" s="11"/>
      <c r="L18" s="7"/>
      <c r="M18" s="15"/>
      <c r="N18" s="7"/>
      <c r="O18" s="116"/>
      <c r="P18" s="117"/>
      <c r="Q18" s="117"/>
      <c r="R18" s="117"/>
      <c r="S18" s="117"/>
      <c r="T18" s="117"/>
      <c r="U18" s="117"/>
      <c r="V18" s="117"/>
      <c r="W18" s="128"/>
      <c r="X18" s="128"/>
    </row>
    <row r="19" spans="1:24" ht="13.5" customHeight="1">
      <c r="A19" s="14">
        <v>10</v>
      </c>
      <c r="B19" s="24" t="s">
        <v>139</v>
      </c>
      <c r="C19" s="14">
        <v>5</v>
      </c>
      <c r="D19" s="14" t="s">
        <v>106</v>
      </c>
      <c r="E19" s="14" t="s">
        <v>18</v>
      </c>
      <c r="F19" s="34">
        <f t="shared" si="0"/>
        <v>60</v>
      </c>
      <c r="G19" s="93">
        <v>30</v>
      </c>
      <c r="H19" s="7">
        <v>30</v>
      </c>
      <c r="I19" s="15"/>
      <c r="J19" s="7"/>
      <c r="K19" s="11">
        <v>2</v>
      </c>
      <c r="L19" s="7">
        <v>2</v>
      </c>
      <c r="M19" s="15"/>
      <c r="N19" s="7"/>
      <c r="O19" s="116"/>
      <c r="P19" s="117"/>
      <c r="Q19" s="117"/>
      <c r="R19" s="117"/>
      <c r="S19" s="117"/>
      <c r="T19" s="117"/>
      <c r="U19" s="117"/>
      <c r="V19" s="117"/>
      <c r="W19" s="128"/>
      <c r="X19" s="128"/>
    </row>
    <row r="20" spans="1:24" ht="13.5" customHeight="1" thickBot="1">
      <c r="A20" s="28">
        <v>11</v>
      </c>
      <c r="B20" s="120" t="s">
        <v>38</v>
      </c>
      <c r="C20" s="28">
        <v>5</v>
      </c>
      <c r="D20" s="28" t="s">
        <v>106</v>
      </c>
      <c r="E20" s="28" t="s">
        <v>18</v>
      </c>
      <c r="F20" s="121">
        <f t="shared" si="0"/>
        <v>60</v>
      </c>
      <c r="G20" s="29">
        <v>30</v>
      </c>
      <c r="H20" s="30">
        <v>30</v>
      </c>
      <c r="I20" s="31"/>
      <c r="J20" s="30"/>
      <c r="K20" s="32">
        <v>2</v>
      </c>
      <c r="L20" s="30">
        <v>2</v>
      </c>
      <c r="M20" s="31"/>
      <c r="N20" s="30"/>
      <c r="O20" s="116"/>
      <c r="P20" s="117"/>
      <c r="Q20" s="117"/>
      <c r="R20" s="117"/>
      <c r="S20" s="117"/>
      <c r="T20" s="117"/>
      <c r="U20" s="117"/>
      <c r="V20" s="117"/>
      <c r="W20" s="128"/>
      <c r="X20" s="128"/>
    </row>
    <row r="21" spans="1:51" s="76" customFormat="1" ht="13.5" customHeight="1">
      <c r="A21" s="96">
        <v>12</v>
      </c>
      <c r="B21" s="178" t="s">
        <v>29</v>
      </c>
      <c r="C21" s="96">
        <v>5</v>
      </c>
      <c r="D21" s="96" t="s">
        <v>107</v>
      </c>
      <c r="E21" s="96" t="s">
        <v>18</v>
      </c>
      <c r="F21" s="179">
        <v>45</v>
      </c>
      <c r="G21" s="180">
        <v>15</v>
      </c>
      <c r="H21" s="114">
        <v>30</v>
      </c>
      <c r="I21" s="115"/>
      <c r="J21" s="114"/>
      <c r="K21" s="177">
        <v>1</v>
      </c>
      <c r="L21" s="114">
        <v>2</v>
      </c>
      <c r="M21" s="115"/>
      <c r="N21" s="114"/>
      <c r="O21" s="116"/>
      <c r="P21" s="117"/>
      <c r="Q21" s="117"/>
      <c r="R21" s="117"/>
      <c r="S21" s="117"/>
      <c r="T21" s="117"/>
      <c r="U21" s="117"/>
      <c r="V21" s="117"/>
      <c r="W21" s="128"/>
      <c r="X21" s="128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</row>
    <row r="22" spans="1:51" s="77" customFormat="1" ht="13.5" customHeight="1">
      <c r="A22" s="64">
        <v>13</v>
      </c>
      <c r="B22" s="181" t="s">
        <v>30</v>
      </c>
      <c r="C22" s="64">
        <v>5</v>
      </c>
      <c r="D22" s="64" t="s">
        <v>107</v>
      </c>
      <c r="E22" s="64" t="s">
        <v>18</v>
      </c>
      <c r="F22" s="67">
        <v>45</v>
      </c>
      <c r="G22" s="68">
        <v>15</v>
      </c>
      <c r="H22" s="69">
        <v>30</v>
      </c>
      <c r="I22" s="71"/>
      <c r="J22" s="69"/>
      <c r="K22" s="70">
        <v>1</v>
      </c>
      <c r="L22" s="69">
        <v>2</v>
      </c>
      <c r="M22" s="71"/>
      <c r="N22" s="69"/>
      <c r="O22" s="116"/>
      <c r="P22" s="117"/>
      <c r="Q22" s="117"/>
      <c r="R22" s="117"/>
      <c r="S22" s="117"/>
      <c r="T22" s="117"/>
      <c r="U22" s="117"/>
      <c r="V22" s="117"/>
      <c r="W22" s="123"/>
      <c r="X22" s="12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</row>
    <row r="23" spans="1:51" s="77" customFormat="1" ht="13.5" customHeight="1">
      <c r="A23" s="64">
        <v>14</v>
      </c>
      <c r="B23" s="182" t="s">
        <v>31</v>
      </c>
      <c r="C23" s="64">
        <v>5</v>
      </c>
      <c r="D23" s="64" t="s">
        <v>107</v>
      </c>
      <c r="E23" s="64" t="s">
        <v>18</v>
      </c>
      <c r="F23" s="67">
        <v>45</v>
      </c>
      <c r="G23" s="68">
        <v>15</v>
      </c>
      <c r="H23" s="69">
        <v>30</v>
      </c>
      <c r="I23" s="71"/>
      <c r="J23" s="69"/>
      <c r="K23" s="70">
        <v>1</v>
      </c>
      <c r="L23" s="69">
        <v>2</v>
      </c>
      <c r="M23" s="71"/>
      <c r="N23" s="69"/>
      <c r="O23" s="116"/>
      <c r="P23" s="117"/>
      <c r="Q23" s="117"/>
      <c r="R23" s="117"/>
      <c r="S23" s="117"/>
      <c r="T23" s="117"/>
      <c r="U23" s="117"/>
      <c r="V23" s="117"/>
      <c r="W23" s="123"/>
      <c r="X23" s="12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</row>
    <row r="24" spans="1:51" s="77" customFormat="1" ht="13.5" customHeight="1">
      <c r="A24" s="64">
        <v>15</v>
      </c>
      <c r="B24" s="65" t="s">
        <v>33</v>
      </c>
      <c r="C24" s="64">
        <v>4</v>
      </c>
      <c r="D24" s="64" t="s">
        <v>108</v>
      </c>
      <c r="E24" s="64" t="s">
        <v>19</v>
      </c>
      <c r="F24" s="67">
        <f>SUM(G24:H24)</f>
        <v>45</v>
      </c>
      <c r="G24" s="143" t="s">
        <v>13</v>
      </c>
      <c r="H24" s="69">
        <v>45</v>
      </c>
      <c r="I24" s="71"/>
      <c r="J24" s="69"/>
      <c r="K24" s="153" t="s">
        <v>13</v>
      </c>
      <c r="L24" s="69">
        <v>3</v>
      </c>
      <c r="M24" s="71"/>
      <c r="N24" s="69"/>
      <c r="O24" s="116"/>
      <c r="P24" s="117"/>
      <c r="Q24" s="117"/>
      <c r="R24" s="117"/>
      <c r="S24" s="117"/>
      <c r="T24" s="117"/>
      <c r="U24" s="117"/>
      <c r="V24" s="117"/>
      <c r="W24" s="123"/>
      <c r="X24" s="123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</row>
    <row r="25" spans="1:24" s="124" customFormat="1" ht="13.5" customHeight="1">
      <c r="A25" s="43">
        <v>16</v>
      </c>
      <c r="B25" s="41" t="s">
        <v>180</v>
      </c>
      <c r="C25" s="43">
        <v>1</v>
      </c>
      <c r="D25" s="43" t="s">
        <v>108</v>
      </c>
      <c r="E25" s="43" t="s">
        <v>18</v>
      </c>
      <c r="F25" s="44">
        <v>15</v>
      </c>
      <c r="G25" s="183" t="s">
        <v>13</v>
      </c>
      <c r="H25" s="46">
        <v>15</v>
      </c>
      <c r="I25" s="48"/>
      <c r="J25" s="46"/>
      <c r="K25" s="152" t="s">
        <v>13</v>
      </c>
      <c r="L25" s="46">
        <v>1</v>
      </c>
      <c r="M25" s="48"/>
      <c r="N25" s="46"/>
      <c r="O25" s="116"/>
      <c r="P25" s="117"/>
      <c r="Q25" s="117"/>
      <c r="R25" s="117"/>
      <c r="S25" s="117"/>
      <c r="T25" s="117"/>
      <c r="U25" s="117"/>
      <c r="V25" s="117"/>
      <c r="W25" s="123"/>
      <c r="X25" s="123"/>
    </row>
    <row r="26" spans="1:24" ht="13.5" customHeight="1">
      <c r="A26" s="184">
        <v>17</v>
      </c>
      <c r="B26" s="185" t="s">
        <v>214</v>
      </c>
      <c r="C26" s="184">
        <v>1</v>
      </c>
      <c r="D26" s="92" t="s">
        <v>107</v>
      </c>
      <c r="E26" s="184" t="s">
        <v>16</v>
      </c>
      <c r="F26" s="186">
        <v>15</v>
      </c>
      <c r="G26" s="187">
        <v>15</v>
      </c>
      <c r="H26" s="188" t="s">
        <v>13</v>
      </c>
      <c r="I26" s="189"/>
      <c r="J26" s="190"/>
      <c r="K26" s="189"/>
      <c r="L26" s="191"/>
      <c r="M26" s="189">
        <v>1</v>
      </c>
      <c r="N26" s="192" t="s">
        <v>13</v>
      </c>
      <c r="O26" s="116"/>
      <c r="P26" s="117"/>
      <c r="Q26" s="117"/>
      <c r="R26" s="117"/>
      <c r="S26" s="117"/>
      <c r="T26" s="117"/>
      <c r="U26" s="117"/>
      <c r="V26" s="117"/>
      <c r="W26" s="128"/>
      <c r="X26" s="128"/>
    </row>
    <row r="27" spans="1:51" s="77" customFormat="1" ht="13.5" customHeight="1">
      <c r="A27" s="96">
        <v>18</v>
      </c>
      <c r="B27" s="174" t="s">
        <v>178</v>
      </c>
      <c r="C27" s="96">
        <v>2</v>
      </c>
      <c r="D27" s="64" t="s">
        <v>107</v>
      </c>
      <c r="E27" s="96" t="s">
        <v>16</v>
      </c>
      <c r="F27" s="67">
        <v>20</v>
      </c>
      <c r="G27" s="177">
        <v>20</v>
      </c>
      <c r="H27" s="144" t="s">
        <v>13</v>
      </c>
      <c r="I27" s="115"/>
      <c r="J27" s="114"/>
      <c r="K27" s="177"/>
      <c r="L27" s="114"/>
      <c r="M27" s="177">
        <v>1</v>
      </c>
      <c r="N27" s="193" t="s">
        <v>13</v>
      </c>
      <c r="O27" s="116"/>
      <c r="P27" s="117"/>
      <c r="Q27" s="117"/>
      <c r="R27" s="117"/>
      <c r="S27" s="117"/>
      <c r="T27" s="117"/>
      <c r="U27" s="117"/>
      <c r="V27" s="117"/>
      <c r="W27" s="123"/>
      <c r="X27" s="123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</row>
    <row r="28" spans="1:51" s="77" customFormat="1" ht="13.5" customHeight="1">
      <c r="A28" s="96">
        <v>19</v>
      </c>
      <c r="B28" s="174" t="s">
        <v>179</v>
      </c>
      <c r="C28" s="96">
        <v>2</v>
      </c>
      <c r="D28" s="64" t="s">
        <v>107</v>
      </c>
      <c r="E28" s="96" t="s">
        <v>16</v>
      </c>
      <c r="F28" s="67">
        <v>20</v>
      </c>
      <c r="G28" s="177">
        <v>20</v>
      </c>
      <c r="H28" s="144" t="s">
        <v>13</v>
      </c>
      <c r="I28" s="115"/>
      <c r="J28" s="114"/>
      <c r="K28" s="177"/>
      <c r="L28" s="114"/>
      <c r="M28" s="177">
        <v>1</v>
      </c>
      <c r="N28" s="193" t="s">
        <v>13</v>
      </c>
      <c r="O28" s="116"/>
      <c r="P28" s="117"/>
      <c r="Q28" s="117"/>
      <c r="R28" s="117"/>
      <c r="S28" s="117"/>
      <c r="T28" s="117"/>
      <c r="U28" s="117"/>
      <c r="V28" s="117"/>
      <c r="W28" s="123"/>
      <c r="X28" s="123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</row>
    <row r="29" spans="1:51" s="77" customFormat="1" ht="13.5" customHeight="1">
      <c r="A29" s="92">
        <v>20</v>
      </c>
      <c r="B29" s="113" t="s">
        <v>28</v>
      </c>
      <c r="C29" s="92">
        <v>5</v>
      </c>
      <c r="D29" s="92" t="s">
        <v>106</v>
      </c>
      <c r="E29" s="92" t="s">
        <v>17</v>
      </c>
      <c r="F29" s="34">
        <f>SUM(G29:H29)</f>
        <v>45</v>
      </c>
      <c r="G29" s="101">
        <v>15</v>
      </c>
      <c r="H29" s="102">
        <v>30</v>
      </c>
      <c r="I29" s="103"/>
      <c r="J29" s="102"/>
      <c r="K29" s="104"/>
      <c r="L29" s="102"/>
      <c r="M29" s="104">
        <v>1</v>
      </c>
      <c r="N29" s="102">
        <v>2</v>
      </c>
      <c r="O29" s="116"/>
      <c r="P29" s="117"/>
      <c r="Q29" s="117"/>
      <c r="R29" s="117"/>
      <c r="S29" s="117"/>
      <c r="T29" s="117"/>
      <c r="U29" s="117"/>
      <c r="V29" s="117"/>
      <c r="W29" s="123"/>
      <c r="X29" s="123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</row>
    <row r="30" spans="1:24" ht="13.5" customHeight="1">
      <c r="A30" s="14">
        <v>21</v>
      </c>
      <c r="B30" s="24" t="s">
        <v>32</v>
      </c>
      <c r="C30" s="14">
        <v>5</v>
      </c>
      <c r="D30" s="14" t="s">
        <v>107</v>
      </c>
      <c r="E30" s="14" t="s">
        <v>18</v>
      </c>
      <c r="F30" s="16">
        <f>SUM(G30:H30)</f>
        <v>45</v>
      </c>
      <c r="G30" s="93">
        <v>15</v>
      </c>
      <c r="H30" s="7">
        <v>30</v>
      </c>
      <c r="I30" s="15"/>
      <c r="J30" s="7"/>
      <c r="K30" s="11"/>
      <c r="L30" s="7"/>
      <c r="M30" s="15">
        <v>1</v>
      </c>
      <c r="N30" s="7">
        <v>2</v>
      </c>
      <c r="O30" s="116"/>
      <c r="P30" s="117"/>
      <c r="Q30" s="117"/>
      <c r="R30" s="117"/>
      <c r="S30" s="117"/>
      <c r="T30" s="117"/>
      <c r="U30" s="117"/>
      <c r="V30" s="117"/>
      <c r="W30" s="128"/>
      <c r="X30" s="128"/>
    </row>
    <row r="31" spans="1:51" s="80" customFormat="1" ht="13.5" customHeight="1">
      <c r="A31" s="64">
        <v>22</v>
      </c>
      <c r="B31" s="65" t="s">
        <v>152</v>
      </c>
      <c r="C31" s="64">
        <v>13</v>
      </c>
      <c r="D31" s="64" t="s">
        <v>108</v>
      </c>
      <c r="E31" s="64" t="s">
        <v>220</v>
      </c>
      <c r="F31" s="67">
        <v>60</v>
      </c>
      <c r="G31" s="143" t="s">
        <v>13</v>
      </c>
      <c r="H31" s="69">
        <v>60</v>
      </c>
      <c r="I31" s="71"/>
      <c r="J31" s="69"/>
      <c r="K31" s="70"/>
      <c r="L31" s="69"/>
      <c r="M31" s="154" t="s">
        <v>13</v>
      </c>
      <c r="N31" s="69">
        <v>4</v>
      </c>
      <c r="O31" s="116"/>
      <c r="P31" s="117"/>
      <c r="Q31" s="118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</row>
    <row r="32" spans="1:51" s="80" customFormat="1" ht="13.5" customHeight="1" thickBot="1">
      <c r="A32" s="246">
        <v>23</v>
      </c>
      <c r="B32" s="247" t="s">
        <v>212</v>
      </c>
      <c r="C32" s="246">
        <v>2</v>
      </c>
      <c r="D32" s="236" t="s">
        <v>211</v>
      </c>
      <c r="E32" s="237" t="s">
        <v>13</v>
      </c>
      <c r="F32" s="238" t="s">
        <v>13</v>
      </c>
      <c r="G32" s="239" t="s">
        <v>13</v>
      </c>
      <c r="H32" s="239" t="s">
        <v>13</v>
      </c>
      <c r="I32" s="250"/>
      <c r="J32" s="251"/>
      <c r="K32" s="252"/>
      <c r="L32" s="251"/>
      <c r="M32" s="244" t="s">
        <v>13</v>
      </c>
      <c r="N32" s="254" t="s">
        <v>13</v>
      </c>
      <c r="O32" s="116"/>
      <c r="P32" s="117"/>
      <c r="Q32" s="118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</row>
    <row r="33" spans="1:51" ht="13.5" customHeight="1">
      <c r="A33" s="292" t="s">
        <v>147</v>
      </c>
      <c r="B33" s="293"/>
      <c r="C33" s="369">
        <f>SUM(C10:C32)</f>
        <v>90</v>
      </c>
      <c r="D33" s="367"/>
      <c r="E33" s="367"/>
      <c r="F33" s="395">
        <f>SUM(F10:F32)</f>
        <v>919</v>
      </c>
      <c r="G33" s="18">
        <f aca="true" t="shared" si="1" ref="G33:N33">SUM(G10:G32)</f>
        <v>325</v>
      </c>
      <c r="H33" s="19">
        <f t="shared" si="1"/>
        <v>594</v>
      </c>
      <c r="I33" s="20">
        <f t="shared" si="1"/>
        <v>9</v>
      </c>
      <c r="J33" s="18">
        <f t="shared" si="1"/>
        <v>18</v>
      </c>
      <c r="K33" s="18">
        <f t="shared" si="1"/>
        <v>7</v>
      </c>
      <c r="L33" s="18">
        <f t="shared" si="1"/>
        <v>14</v>
      </c>
      <c r="M33" s="18">
        <f t="shared" si="1"/>
        <v>5</v>
      </c>
      <c r="N33" s="19">
        <f t="shared" si="1"/>
        <v>8</v>
      </c>
      <c r="O33" s="116"/>
      <c r="P33" s="117"/>
      <c r="Q33" s="132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</row>
    <row r="34" spans="1:51" ht="13.5" customHeight="1" thickBot="1">
      <c r="A34" s="342"/>
      <c r="B34" s="343"/>
      <c r="C34" s="370"/>
      <c r="D34" s="368"/>
      <c r="E34" s="368"/>
      <c r="F34" s="396"/>
      <c r="G34" s="21">
        <f>(G33/F33)*100</f>
        <v>35.364526659412405</v>
      </c>
      <c r="H34" s="22">
        <f>(H33/F33)*100</f>
        <v>64.6354733405876</v>
      </c>
      <c r="I34" s="353">
        <f>I33+J33</f>
        <v>27</v>
      </c>
      <c r="J34" s="340"/>
      <c r="K34" s="339">
        <f>K33+L33</f>
        <v>21</v>
      </c>
      <c r="L34" s="340"/>
      <c r="M34" s="339">
        <f>M33+N33</f>
        <v>13</v>
      </c>
      <c r="N34" s="358"/>
      <c r="O34" s="116"/>
      <c r="P34" s="117"/>
      <c r="Q34" s="132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</row>
    <row r="35" spans="1:51" ht="13.5" customHeight="1">
      <c r="A35" s="314" t="s">
        <v>90</v>
      </c>
      <c r="B35" s="315"/>
      <c r="C35" s="359" t="s">
        <v>11</v>
      </c>
      <c r="D35" s="383"/>
      <c r="E35" s="383"/>
      <c r="F35" s="383"/>
      <c r="G35" s="383"/>
      <c r="H35" s="372"/>
      <c r="I35" s="359">
        <v>4</v>
      </c>
      <c r="J35" s="360"/>
      <c r="K35" s="371">
        <v>2</v>
      </c>
      <c r="L35" s="360"/>
      <c r="M35" s="371">
        <v>2</v>
      </c>
      <c r="N35" s="372"/>
      <c r="O35" s="116"/>
      <c r="P35" s="117"/>
      <c r="Q35" s="132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</row>
    <row r="36" spans="1:51" ht="13.5" customHeight="1" thickBot="1">
      <c r="A36" s="255" t="s">
        <v>91</v>
      </c>
      <c r="B36" s="256"/>
      <c r="C36" s="353" t="s">
        <v>12</v>
      </c>
      <c r="D36" s="357"/>
      <c r="E36" s="357"/>
      <c r="F36" s="357"/>
      <c r="G36" s="357"/>
      <c r="H36" s="358"/>
      <c r="I36" s="353">
        <v>30</v>
      </c>
      <c r="J36" s="340"/>
      <c r="K36" s="339">
        <v>30</v>
      </c>
      <c r="L36" s="340"/>
      <c r="M36" s="339">
        <v>30</v>
      </c>
      <c r="N36" s="358"/>
      <c r="O36" s="116"/>
      <c r="P36" s="117"/>
      <c r="Q36" s="133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</row>
    <row r="37" spans="1:51" ht="13.5" customHeight="1" thickBot="1">
      <c r="A37" s="255" t="s">
        <v>94</v>
      </c>
      <c r="B37" s="25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</row>
    <row r="38" spans="1:51" ht="13.5" customHeight="1">
      <c r="A38" s="255" t="s">
        <v>97</v>
      </c>
      <c r="B38" s="256"/>
      <c r="C38" s="336" t="s">
        <v>199</v>
      </c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8"/>
      <c r="O38" s="116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</row>
    <row r="39" spans="1:51" ht="13.5" customHeight="1">
      <c r="A39" s="255" t="s">
        <v>98</v>
      </c>
      <c r="B39" s="256"/>
      <c r="C39" s="81">
        <v>1</v>
      </c>
      <c r="D39" s="350" t="s">
        <v>27</v>
      </c>
      <c r="E39" s="351"/>
      <c r="F39" s="351"/>
      <c r="G39" s="351"/>
      <c r="H39" s="351"/>
      <c r="I39" s="351"/>
      <c r="J39" s="351"/>
      <c r="K39" s="351"/>
      <c r="L39" s="351"/>
      <c r="M39" s="351"/>
      <c r="N39" s="352"/>
      <c r="O39" s="116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</row>
    <row r="40" spans="1:51" ht="13.5" customHeight="1">
      <c r="A40" s="255" t="s">
        <v>100</v>
      </c>
      <c r="B40" s="256"/>
      <c r="C40" s="81">
        <v>2</v>
      </c>
      <c r="D40" s="350" t="s">
        <v>213</v>
      </c>
      <c r="E40" s="351"/>
      <c r="F40" s="351"/>
      <c r="G40" s="351"/>
      <c r="H40" s="351"/>
      <c r="I40" s="351"/>
      <c r="J40" s="351"/>
      <c r="K40" s="351"/>
      <c r="L40" s="351"/>
      <c r="M40" s="351"/>
      <c r="N40" s="352"/>
      <c r="O40" s="116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</row>
    <row r="41" spans="1:51" ht="13.5" customHeight="1">
      <c r="A41" s="255" t="s">
        <v>101</v>
      </c>
      <c r="B41" s="256"/>
      <c r="C41" s="81">
        <v>3</v>
      </c>
      <c r="D41" s="354" t="s">
        <v>25</v>
      </c>
      <c r="E41" s="355"/>
      <c r="F41" s="355"/>
      <c r="G41" s="355"/>
      <c r="H41" s="355"/>
      <c r="I41" s="355"/>
      <c r="J41" s="355"/>
      <c r="K41" s="355"/>
      <c r="L41" s="355"/>
      <c r="M41" s="355"/>
      <c r="N41" s="356"/>
      <c r="O41" s="116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</row>
    <row r="42" spans="1:51" ht="13.5" customHeight="1">
      <c r="A42" s="255" t="s">
        <v>102</v>
      </c>
      <c r="B42" s="259"/>
      <c r="C42" s="81">
        <v>4</v>
      </c>
      <c r="D42" s="305" t="s">
        <v>44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6"/>
      <c r="O42" s="116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</row>
    <row r="43" spans="1:51" ht="13.5" customHeight="1">
      <c r="A43" s="255" t="s">
        <v>155</v>
      </c>
      <c r="B43" s="259"/>
      <c r="C43" s="81">
        <v>5</v>
      </c>
      <c r="D43" s="300" t="s">
        <v>150</v>
      </c>
      <c r="E43" s="300"/>
      <c r="F43" s="300"/>
      <c r="G43" s="300"/>
      <c r="H43" s="300"/>
      <c r="I43" s="300"/>
      <c r="J43" s="300"/>
      <c r="K43" s="300"/>
      <c r="L43" s="300"/>
      <c r="M43" s="300"/>
      <c r="N43" s="301"/>
      <c r="O43" s="116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</row>
    <row r="44" spans="1:51" ht="13.5" customHeight="1" thickBot="1">
      <c r="A44" s="255" t="s">
        <v>103</v>
      </c>
      <c r="B44" s="259"/>
      <c r="C44" s="105">
        <v>6</v>
      </c>
      <c r="D44" s="344" t="s">
        <v>185</v>
      </c>
      <c r="E44" s="345"/>
      <c r="F44" s="345"/>
      <c r="G44" s="345"/>
      <c r="H44" s="345"/>
      <c r="I44" s="345"/>
      <c r="J44" s="345"/>
      <c r="K44" s="345"/>
      <c r="L44" s="345"/>
      <c r="M44" s="345"/>
      <c r="N44" s="346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</row>
    <row r="45" spans="1:51" ht="13.5" customHeight="1">
      <c r="A45" s="255" t="s">
        <v>154</v>
      </c>
      <c r="B45" s="256"/>
      <c r="C45" s="336" t="s">
        <v>203</v>
      </c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8"/>
      <c r="O45" s="11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</row>
    <row r="46" spans="1:51" ht="13.5" customHeight="1">
      <c r="A46" s="255" t="s">
        <v>159</v>
      </c>
      <c r="B46" s="256"/>
      <c r="C46" s="81">
        <v>1</v>
      </c>
      <c r="D46" s="350" t="s">
        <v>181</v>
      </c>
      <c r="E46" s="351"/>
      <c r="F46" s="351"/>
      <c r="G46" s="351"/>
      <c r="H46" s="351"/>
      <c r="I46" s="351"/>
      <c r="J46" s="351"/>
      <c r="K46" s="351"/>
      <c r="L46" s="351"/>
      <c r="M46" s="351"/>
      <c r="N46" s="352"/>
      <c r="O46" s="116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</row>
    <row r="47" spans="1:51" ht="13.5" customHeight="1" thickBot="1">
      <c r="A47" s="255" t="s">
        <v>184</v>
      </c>
      <c r="B47" s="256"/>
      <c r="C47" s="105">
        <v>2</v>
      </c>
      <c r="D47" s="347" t="s">
        <v>182</v>
      </c>
      <c r="E47" s="348"/>
      <c r="F47" s="348"/>
      <c r="G47" s="348"/>
      <c r="H47" s="348"/>
      <c r="I47" s="348"/>
      <c r="J47" s="348"/>
      <c r="K47" s="348"/>
      <c r="L47" s="348"/>
      <c r="M47" s="348"/>
      <c r="N47" s="349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</row>
    <row r="48" spans="1:51" ht="13.5" customHeight="1" thickBot="1">
      <c r="A48" s="137"/>
      <c r="B48" s="95" t="s">
        <v>153</v>
      </c>
      <c r="C48" s="336" t="s">
        <v>204</v>
      </c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8"/>
      <c r="O48" s="116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</row>
    <row r="49" spans="1:51" ht="13.5" customHeight="1" thickBot="1">
      <c r="A49" s="231"/>
      <c r="B49" s="85" t="s">
        <v>156</v>
      </c>
      <c r="C49" s="81">
        <v>1</v>
      </c>
      <c r="D49" s="350" t="s">
        <v>183</v>
      </c>
      <c r="E49" s="351"/>
      <c r="F49" s="351"/>
      <c r="G49" s="351"/>
      <c r="H49" s="351"/>
      <c r="I49" s="351"/>
      <c r="J49" s="351"/>
      <c r="K49" s="351"/>
      <c r="L49" s="351"/>
      <c r="M49" s="351"/>
      <c r="N49" s="352"/>
      <c r="O49" s="116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</row>
    <row r="50" spans="1:51" ht="13.5" customHeight="1" thickBot="1">
      <c r="A50" s="125"/>
      <c r="B50" s="108"/>
      <c r="C50" s="105">
        <v>2</v>
      </c>
      <c r="D50" s="347" t="s">
        <v>188</v>
      </c>
      <c r="E50" s="348"/>
      <c r="F50" s="348"/>
      <c r="G50" s="348"/>
      <c r="H50" s="348"/>
      <c r="I50" s="348"/>
      <c r="J50" s="348"/>
      <c r="K50" s="348"/>
      <c r="L50" s="348"/>
      <c r="M50" s="348"/>
      <c r="N50" s="349"/>
      <c r="O50" s="116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</row>
    <row r="51" spans="1:51" ht="8.25" customHeight="1" thickBot="1">
      <c r="A51" s="109"/>
      <c r="B51" s="2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87"/>
      <c r="O51" s="116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</row>
    <row r="52" spans="1:51" ht="13.5" customHeight="1">
      <c r="A52" s="331" t="s">
        <v>168</v>
      </c>
      <c r="B52" s="332"/>
      <c r="C52" s="332"/>
      <c r="D52" s="332"/>
      <c r="E52" s="332"/>
      <c r="F52" s="332"/>
      <c r="G52" s="332"/>
      <c r="H52" s="332"/>
      <c r="I52" s="333"/>
      <c r="J52" s="27"/>
      <c r="K52" s="27"/>
      <c r="L52" s="27"/>
      <c r="M52" s="27"/>
      <c r="N52" s="110"/>
      <c r="O52" s="116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</row>
    <row r="53" spans="1:51" ht="15" customHeight="1">
      <c r="A53" s="361" t="s">
        <v>169</v>
      </c>
      <c r="B53" s="270" t="s">
        <v>1</v>
      </c>
      <c r="C53" s="363" t="s">
        <v>20</v>
      </c>
      <c r="D53" s="270" t="s">
        <v>120</v>
      </c>
      <c r="E53" s="363" t="s">
        <v>162</v>
      </c>
      <c r="F53" s="270" t="s">
        <v>163</v>
      </c>
      <c r="G53" s="270" t="s">
        <v>3</v>
      </c>
      <c r="H53" s="270"/>
      <c r="I53" s="289"/>
      <c r="J53" s="27"/>
      <c r="K53" s="27"/>
      <c r="L53" s="27"/>
      <c r="M53" s="27"/>
      <c r="N53" s="110"/>
      <c r="O53" s="116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</row>
    <row r="54" spans="1:51" ht="16.5" customHeight="1" thickBot="1">
      <c r="A54" s="362"/>
      <c r="B54" s="271"/>
      <c r="C54" s="364"/>
      <c r="D54" s="271"/>
      <c r="E54" s="364"/>
      <c r="F54" s="271"/>
      <c r="G54" s="167" t="s">
        <v>167</v>
      </c>
      <c r="H54" s="106" t="s">
        <v>166</v>
      </c>
      <c r="I54" s="9" t="s">
        <v>5</v>
      </c>
      <c r="J54" s="27"/>
      <c r="K54" s="27"/>
      <c r="L54" s="27"/>
      <c r="M54" s="27"/>
      <c r="N54" s="110"/>
      <c r="O54" s="116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</row>
    <row r="55" spans="1:51" ht="12.75" customHeight="1">
      <c r="A55" s="165">
        <v>1</v>
      </c>
      <c r="B55" s="166" t="s">
        <v>160</v>
      </c>
      <c r="C55" s="101">
        <v>1</v>
      </c>
      <c r="D55" s="101">
        <v>5</v>
      </c>
      <c r="E55" s="101" t="s">
        <v>107</v>
      </c>
      <c r="F55" s="101" t="s">
        <v>18</v>
      </c>
      <c r="G55" s="101">
        <v>30</v>
      </c>
      <c r="H55" s="101">
        <v>15</v>
      </c>
      <c r="I55" s="102">
        <v>15</v>
      </c>
      <c r="J55" s="27"/>
      <c r="K55" s="27"/>
      <c r="L55" s="27"/>
      <c r="M55" s="27"/>
      <c r="N55" s="110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</row>
    <row r="56" spans="1:51" ht="12.75" customHeight="1">
      <c r="A56" s="47">
        <v>2</v>
      </c>
      <c r="B56" s="161" t="s">
        <v>68</v>
      </c>
      <c r="C56" s="93">
        <v>1</v>
      </c>
      <c r="D56" s="93">
        <v>5</v>
      </c>
      <c r="E56" s="93" t="s">
        <v>107</v>
      </c>
      <c r="F56" s="93" t="s">
        <v>18</v>
      </c>
      <c r="G56" s="93">
        <v>30</v>
      </c>
      <c r="H56" s="93">
        <v>15</v>
      </c>
      <c r="I56" s="7">
        <v>15</v>
      </c>
      <c r="J56" s="27"/>
      <c r="K56" s="27"/>
      <c r="L56" s="27"/>
      <c r="M56" s="27"/>
      <c r="N56" s="110"/>
      <c r="O56" s="116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</row>
    <row r="57" spans="1:51" ht="12.75" customHeight="1">
      <c r="A57" s="47">
        <v>3</v>
      </c>
      <c r="B57" s="1" t="s">
        <v>164</v>
      </c>
      <c r="C57" s="93">
        <v>1</v>
      </c>
      <c r="D57" s="93">
        <v>5</v>
      </c>
      <c r="E57" s="93" t="s">
        <v>107</v>
      </c>
      <c r="F57" s="93" t="s">
        <v>15</v>
      </c>
      <c r="G57" s="93">
        <v>30</v>
      </c>
      <c r="H57" s="93">
        <v>15</v>
      </c>
      <c r="I57" s="7">
        <v>15</v>
      </c>
      <c r="J57" s="27"/>
      <c r="K57" s="27"/>
      <c r="L57" s="27"/>
      <c r="M57" s="27"/>
      <c r="N57" s="110"/>
      <c r="O57" s="116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</row>
    <row r="58" spans="1:51" ht="12.75" customHeight="1">
      <c r="A58" s="47">
        <v>4</v>
      </c>
      <c r="B58" s="161" t="s">
        <v>161</v>
      </c>
      <c r="C58" s="93">
        <v>2</v>
      </c>
      <c r="D58" s="93">
        <v>5</v>
      </c>
      <c r="E58" s="93" t="s">
        <v>107</v>
      </c>
      <c r="F58" s="93" t="s">
        <v>18</v>
      </c>
      <c r="G58" s="93">
        <v>30</v>
      </c>
      <c r="H58" s="93">
        <v>15</v>
      </c>
      <c r="I58" s="7">
        <v>15</v>
      </c>
      <c r="J58" s="27"/>
      <c r="K58" s="27"/>
      <c r="L58" s="27"/>
      <c r="M58" s="27"/>
      <c r="N58" s="110"/>
      <c r="O58" s="116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</row>
    <row r="59" spans="1:51" ht="12.75" customHeight="1" thickBot="1">
      <c r="A59" s="163">
        <v>5</v>
      </c>
      <c r="B59" s="164" t="s">
        <v>165</v>
      </c>
      <c r="C59" s="106">
        <v>2</v>
      </c>
      <c r="D59" s="106">
        <v>5</v>
      </c>
      <c r="E59" s="106" t="s">
        <v>107</v>
      </c>
      <c r="F59" s="106" t="s">
        <v>18</v>
      </c>
      <c r="G59" s="106">
        <v>30</v>
      </c>
      <c r="H59" s="106">
        <v>15</v>
      </c>
      <c r="I59" s="9">
        <v>15</v>
      </c>
      <c r="J59" s="111"/>
      <c r="K59" s="111"/>
      <c r="L59" s="111"/>
      <c r="M59" s="111"/>
      <c r="N59" s="112"/>
      <c r="O59" s="116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</row>
    <row r="60" spans="1:51" ht="15" customHeight="1">
      <c r="A60" s="84"/>
      <c r="B60" s="36"/>
      <c r="C60" s="27"/>
      <c r="D60" s="27"/>
      <c r="E60" s="27"/>
      <c r="F60" s="27"/>
      <c r="G60" s="27"/>
      <c r="H60" s="27"/>
      <c r="I60" s="27"/>
      <c r="J60" s="40"/>
      <c r="K60" s="40"/>
      <c r="L60" s="40"/>
      <c r="M60" s="40"/>
      <c r="N60" s="40"/>
      <c r="O60" s="116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</row>
    <row r="61" spans="1:51" ht="15" customHeight="1">
      <c r="A61" s="84"/>
      <c r="B61" s="36"/>
      <c r="C61" s="27"/>
      <c r="D61" s="27"/>
      <c r="E61" s="27"/>
      <c r="F61" s="27"/>
      <c r="G61" s="27"/>
      <c r="H61" s="27"/>
      <c r="I61" s="27"/>
      <c r="J61" s="40"/>
      <c r="K61" s="40"/>
      <c r="L61" s="40"/>
      <c r="M61" s="40"/>
      <c r="N61" s="40"/>
      <c r="O61" s="116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</row>
    <row r="62" spans="1:51" ht="15" customHeight="1">
      <c r="A62" s="84"/>
      <c r="B62" s="36"/>
      <c r="C62" s="27"/>
      <c r="D62" s="27"/>
      <c r="E62" s="27"/>
      <c r="F62" s="27"/>
      <c r="G62" s="27"/>
      <c r="H62" s="27"/>
      <c r="I62" s="27"/>
      <c r="J62" s="40"/>
      <c r="K62" s="40"/>
      <c r="L62" s="40"/>
      <c r="M62" s="40"/>
      <c r="N62" s="40"/>
      <c r="O62" s="116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</row>
    <row r="63" spans="1:51" ht="15" customHeight="1">
      <c r="A63" s="84"/>
      <c r="B63" s="36"/>
      <c r="C63" s="27"/>
      <c r="D63" s="27"/>
      <c r="E63" s="27"/>
      <c r="F63" s="27"/>
      <c r="G63" s="27"/>
      <c r="H63" s="27"/>
      <c r="I63" s="27"/>
      <c r="J63" s="40"/>
      <c r="K63" s="40"/>
      <c r="L63" s="40"/>
      <c r="M63" s="40"/>
      <c r="N63" s="40"/>
      <c r="O63" s="116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</row>
    <row r="64" spans="1:51" ht="15" customHeight="1">
      <c r="A64" s="84"/>
      <c r="B64" s="36"/>
      <c r="C64" s="27"/>
      <c r="D64" s="27"/>
      <c r="E64" s="27"/>
      <c r="F64" s="27"/>
      <c r="G64" s="27"/>
      <c r="H64" s="27"/>
      <c r="I64" s="27"/>
      <c r="J64" s="40"/>
      <c r="K64" s="40"/>
      <c r="L64" s="40"/>
      <c r="M64" s="40"/>
      <c r="N64" s="40"/>
      <c r="O64" s="116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</row>
    <row r="65" spans="1:51" ht="15" customHeight="1">
      <c r="A65" s="84"/>
      <c r="B65" s="36"/>
      <c r="C65" s="27"/>
      <c r="D65" s="27"/>
      <c r="E65" s="27"/>
      <c r="F65" s="27"/>
      <c r="G65" s="27"/>
      <c r="H65" s="27"/>
      <c r="I65" s="27"/>
      <c r="J65" s="40"/>
      <c r="K65" s="40"/>
      <c r="L65" s="40"/>
      <c r="M65" s="40"/>
      <c r="N65" s="40"/>
      <c r="O65" s="116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</row>
    <row r="66" spans="1:51" ht="15" customHeight="1">
      <c r="A66" s="107"/>
      <c r="B66" s="10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116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</row>
    <row r="67" spans="1:2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34"/>
      <c r="P67" s="134"/>
      <c r="Q67" s="134"/>
      <c r="R67" s="134"/>
      <c r="S67" s="134"/>
      <c r="T67" s="134"/>
      <c r="U67" s="134"/>
      <c r="V67" s="134"/>
    </row>
    <row r="68" spans="1:2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34"/>
      <c r="P68" s="134"/>
      <c r="Q68" s="134"/>
      <c r="R68" s="134"/>
      <c r="S68" s="134"/>
      <c r="T68" s="134"/>
      <c r="U68" s="134"/>
      <c r="V68" s="134"/>
    </row>
    <row r="69" spans="1:2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34"/>
      <c r="P69" s="134"/>
      <c r="Q69" s="135"/>
      <c r="R69" s="134"/>
      <c r="S69" s="134"/>
      <c r="T69" s="134"/>
      <c r="U69" s="134"/>
      <c r="V69" s="134"/>
    </row>
    <row r="70" spans="1:2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34"/>
      <c r="P70" s="134"/>
      <c r="Q70" s="134"/>
      <c r="R70" s="134"/>
      <c r="S70" s="134"/>
      <c r="T70" s="134"/>
      <c r="U70" s="134"/>
      <c r="V70" s="134"/>
    </row>
    <row r="71" spans="1:2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34"/>
      <c r="P71" s="134"/>
      <c r="Q71" s="134"/>
      <c r="R71" s="134"/>
      <c r="S71" s="134"/>
      <c r="T71" s="134"/>
      <c r="U71" s="134"/>
      <c r="V71" s="134"/>
    </row>
    <row r="72" spans="1:2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34"/>
      <c r="P72" s="134"/>
      <c r="Q72" s="134"/>
      <c r="R72" s="134"/>
      <c r="S72" s="134"/>
      <c r="T72" s="134"/>
      <c r="U72" s="134"/>
      <c r="V72" s="134"/>
    </row>
    <row r="73" spans="1:2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34"/>
      <c r="P73" s="134"/>
      <c r="Q73" s="134"/>
      <c r="R73" s="134"/>
      <c r="S73" s="134"/>
      <c r="T73" s="134"/>
      <c r="U73" s="134"/>
      <c r="V73" s="134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34"/>
      <c r="P74" s="134"/>
      <c r="Q74" s="134"/>
      <c r="R74" s="134"/>
      <c r="S74" s="134"/>
      <c r="T74" s="134"/>
      <c r="U74" s="134"/>
      <c r="V74" s="134"/>
    </row>
    <row r="75" spans="1:2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34"/>
      <c r="P75" s="134"/>
      <c r="Q75" s="134"/>
      <c r="R75" s="134"/>
      <c r="S75" s="134"/>
      <c r="T75" s="134"/>
      <c r="U75" s="134"/>
      <c r="V75" s="134"/>
    </row>
    <row r="76" spans="1:2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34"/>
      <c r="P76" s="134"/>
      <c r="Q76" s="134"/>
      <c r="R76" s="134"/>
      <c r="S76" s="134"/>
      <c r="T76" s="134"/>
      <c r="U76" s="134"/>
      <c r="V76" s="134"/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34"/>
      <c r="P77" s="134"/>
      <c r="Q77" s="134"/>
      <c r="R77" s="134"/>
      <c r="S77" s="134"/>
      <c r="T77" s="134"/>
      <c r="U77" s="134"/>
      <c r="V77" s="134"/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34"/>
      <c r="P78" s="134"/>
      <c r="Q78" s="134"/>
      <c r="R78" s="134"/>
      <c r="S78" s="134"/>
      <c r="T78" s="134"/>
      <c r="U78" s="134"/>
      <c r="V78" s="134"/>
    </row>
    <row r="79" spans="1:2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34"/>
      <c r="P79" s="134"/>
      <c r="Q79" s="134"/>
      <c r="R79" s="134"/>
      <c r="S79" s="134"/>
      <c r="T79" s="134"/>
      <c r="U79" s="134"/>
      <c r="V79" s="134"/>
    </row>
    <row r="80" spans="1:2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34"/>
      <c r="P80" s="134"/>
      <c r="Q80" s="134"/>
      <c r="R80" s="134"/>
      <c r="S80" s="134"/>
      <c r="T80" s="134"/>
      <c r="U80" s="134"/>
      <c r="V80" s="134"/>
    </row>
    <row r="81" spans="1:2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34"/>
      <c r="P81" s="134"/>
      <c r="Q81" s="134"/>
      <c r="R81" s="134"/>
      <c r="S81" s="134"/>
      <c r="T81" s="134"/>
      <c r="U81" s="134"/>
      <c r="V81" s="134"/>
    </row>
    <row r="82" spans="1:2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34"/>
      <c r="P82" s="134"/>
      <c r="Q82" s="134"/>
      <c r="R82" s="134"/>
      <c r="S82" s="134"/>
      <c r="T82" s="134"/>
      <c r="U82" s="134"/>
      <c r="V82" s="134"/>
    </row>
    <row r="83" spans="1:2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34"/>
      <c r="P83" s="134"/>
      <c r="Q83" s="134"/>
      <c r="R83" s="134"/>
      <c r="S83" s="134"/>
      <c r="T83" s="134"/>
      <c r="U83" s="134"/>
      <c r="V83" s="134"/>
    </row>
    <row r="84" spans="1:2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34"/>
      <c r="P84" s="134"/>
      <c r="Q84" s="134"/>
      <c r="R84" s="134"/>
      <c r="S84" s="134"/>
      <c r="T84" s="134"/>
      <c r="U84" s="134"/>
      <c r="V84" s="134"/>
    </row>
    <row r="85" spans="1:2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34"/>
      <c r="P85" s="134"/>
      <c r="Q85" s="134"/>
      <c r="R85" s="134"/>
      <c r="S85" s="134"/>
      <c r="T85" s="134"/>
      <c r="U85" s="134"/>
      <c r="V85" s="134"/>
    </row>
    <row r="86" spans="1:2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34"/>
      <c r="P86" s="134"/>
      <c r="Q86" s="134"/>
      <c r="R86" s="134"/>
      <c r="S86" s="134"/>
      <c r="T86" s="134"/>
      <c r="U86" s="134"/>
      <c r="V86" s="134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34"/>
      <c r="P87" s="134"/>
      <c r="Q87" s="134"/>
      <c r="R87" s="134"/>
      <c r="S87" s="134"/>
      <c r="T87" s="134"/>
      <c r="U87" s="134"/>
      <c r="V87" s="134"/>
    </row>
    <row r="88" spans="1:2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34"/>
      <c r="P88" s="134"/>
      <c r="Q88" s="134"/>
      <c r="R88" s="134"/>
      <c r="S88" s="134"/>
      <c r="T88" s="134"/>
      <c r="U88" s="134"/>
      <c r="V88" s="134"/>
    </row>
    <row r="89" spans="1:2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34"/>
      <c r="P89" s="134"/>
      <c r="Q89" s="134"/>
      <c r="R89" s="134"/>
      <c r="S89" s="134"/>
      <c r="T89" s="134"/>
      <c r="U89" s="134"/>
      <c r="V89" s="134"/>
    </row>
    <row r="90" spans="1:2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34"/>
      <c r="P90" s="134"/>
      <c r="Q90" s="134"/>
      <c r="R90" s="134"/>
      <c r="S90" s="134"/>
      <c r="T90" s="134"/>
      <c r="U90" s="134"/>
      <c r="V90" s="134"/>
    </row>
    <row r="91" spans="1:2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34"/>
      <c r="P91" s="134"/>
      <c r="Q91" s="134"/>
      <c r="R91" s="134"/>
      <c r="S91" s="134"/>
      <c r="T91" s="134"/>
      <c r="U91" s="134"/>
      <c r="V91" s="134"/>
    </row>
    <row r="92" spans="1:2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34"/>
      <c r="P92" s="134"/>
      <c r="Q92" s="134"/>
      <c r="R92" s="134"/>
      <c r="S92" s="134"/>
      <c r="T92" s="134"/>
      <c r="U92" s="134"/>
      <c r="V92" s="134"/>
    </row>
    <row r="93" spans="1:2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34"/>
      <c r="P93" s="134"/>
      <c r="Q93" s="134"/>
      <c r="R93" s="134"/>
      <c r="S93" s="134"/>
      <c r="T93" s="134"/>
      <c r="U93" s="134"/>
      <c r="V93" s="134"/>
    </row>
    <row r="94" spans="1:2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34"/>
      <c r="P94" s="134"/>
      <c r="Q94" s="134"/>
      <c r="R94" s="134"/>
      <c r="S94" s="134"/>
      <c r="T94" s="134"/>
      <c r="U94" s="134"/>
      <c r="V94" s="134"/>
    </row>
    <row r="95" spans="1:2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34"/>
      <c r="P95" s="134"/>
      <c r="Q95" s="134"/>
      <c r="R95" s="134"/>
      <c r="S95" s="134"/>
      <c r="T95" s="134"/>
      <c r="U95" s="134"/>
      <c r="V95" s="134"/>
    </row>
    <row r="96" spans="1:2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34"/>
      <c r="P96" s="134"/>
      <c r="Q96" s="134"/>
      <c r="R96" s="134"/>
      <c r="S96" s="134"/>
      <c r="T96" s="134"/>
      <c r="U96" s="134"/>
      <c r="V96" s="134"/>
    </row>
    <row r="97" spans="1:2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34"/>
      <c r="P97" s="134"/>
      <c r="Q97" s="134"/>
      <c r="R97" s="134"/>
      <c r="S97" s="134"/>
      <c r="T97" s="134"/>
      <c r="U97" s="134"/>
      <c r="V97" s="134"/>
    </row>
    <row r="98" spans="1:2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34"/>
      <c r="P98" s="134"/>
      <c r="Q98" s="134"/>
      <c r="R98" s="134"/>
      <c r="S98" s="134"/>
      <c r="T98" s="134"/>
      <c r="U98" s="134"/>
      <c r="V98" s="134"/>
    </row>
    <row r="99" spans="1:2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34"/>
      <c r="P99" s="134"/>
      <c r="Q99" s="134"/>
      <c r="R99" s="134"/>
      <c r="S99" s="134"/>
      <c r="T99" s="134"/>
      <c r="U99" s="134"/>
      <c r="V99" s="134"/>
    </row>
    <row r="100" spans="1:2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34"/>
      <c r="P100" s="134"/>
      <c r="Q100" s="134"/>
      <c r="R100" s="134"/>
      <c r="S100" s="134"/>
      <c r="T100" s="134"/>
      <c r="U100" s="134"/>
      <c r="V100" s="134"/>
    </row>
    <row r="101" spans="1:2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34"/>
      <c r="P101" s="134"/>
      <c r="Q101" s="134"/>
      <c r="R101" s="134"/>
      <c r="S101" s="134"/>
      <c r="T101" s="134"/>
      <c r="U101" s="134"/>
      <c r="V101" s="134"/>
    </row>
    <row r="102" spans="1:2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34"/>
      <c r="P102" s="134"/>
      <c r="Q102" s="134"/>
      <c r="R102" s="134"/>
      <c r="S102" s="134"/>
      <c r="T102" s="134"/>
      <c r="U102" s="134"/>
      <c r="V102" s="134"/>
    </row>
    <row r="103" spans="1:2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34"/>
      <c r="P103" s="134"/>
      <c r="Q103" s="134"/>
      <c r="R103" s="134"/>
      <c r="S103" s="134"/>
      <c r="T103" s="134"/>
      <c r="U103" s="134"/>
      <c r="V103" s="134"/>
    </row>
    <row r="104" spans="1:2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34"/>
      <c r="P104" s="134"/>
      <c r="Q104" s="134"/>
      <c r="R104" s="134"/>
      <c r="S104" s="134"/>
      <c r="T104" s="134"/>
      <c r="U104" s="134"/>
      <c r="V104" s="134"/>
    </row>
    <row r="105" spans="1:2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34"/>
      <c r="P105" s="134"/>
      <c r="Q105" s="134"/>
      <c r="R105" s="134"/>
      <c r="S105" s="134"/>
      <c r="T105" s="134"/>
      <c r="U105" s="134"/>
      <c r="V105" s="134"/>
    </row>
    <row r="106" spans="1:2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34"/>
      <c r="P106" s="134"/>
      <c r="Q106" s="134"/>
      <c r="R106" s="134"/>
      <c r="S106" s="134"/>
      <c r="T106" s="134"/>
      <c r="U106" s="134"/>
      <c r="V106" s="134"/>
    </row>
    <row r="107" spans="1:2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34"/>
      <c r="P107" s="134"/>
      <c r="Q107" s="134"/>
      <c r="R107" s="134"/>
      <c r="S107" s="134"/>
      <c r="T107" s="134"/>
      <c r="U107" s="134"/>
      <c r="V107" s="134"/>
    </row>
    <row r="108" spans="1:2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34"/>
      <c r="P108" s="134"/>
      <c r="Q108" s="134"/>
      <c r="R108" s="134"/>
      <c r="S108" s="134"/>
      <c r="T108" s="134"/>
      <c r="U108" s="134"/>
      <c r="V108" s="134"/>
    </row>
    <row r="109" spans="1:2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34"/>
      <c r="P109" s="134"/>
      <c r="Q109" s="134"/>
      <c r="R109" s="134"/>
      <c r="S109" s="134"/>
      <c r="T109" s="134"/>
      <c r="U109" s="134"/>
      <c r="V109" s="134"/>
    </row>
    <row r="110" spans="1:2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34"/>
      <c r="P110" s="134"/>
      <c r="Q110" s="134"/>
      <c r="R110" s="134"/>
      <c r="S110" s="134"/>
      <c r="T110" s="134"/>
      <c r="U110" s="134"/>
      <c r="V110" s="134"/>
    </row>
    <row r="111" spans="1:2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34"/>
      <c r="P111" s="134"/>
      <c r="Q111" s="134"/>
      <c r="R111" s="134"/>
      <c r="S111" s="134"/>
      <c r="T111" s="134"/>
      <c r="U111" s="134"/>
      <c r="V111" s="134"/>
    </row>
    <row r="112" spans="1:2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34"/>
      <c r="P112" s="134"/>
      <c r="Q112" s="134"/>
      <c r="R112" s="134"/>
      <c r="S112" s="134"/>
      <c r="T112" s="134"/>
      <c r="U112" s="134"/>
      <c r="V112" s="134"/>
    </row>
    <row r="113" spans="1:2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34"/>
      <c r="P113" s="134"/>
      <c r="Q113" s="134"/>
      <c r="R113" s="134"/>
      <c r="S113" s="134"/>
      <c r="T113" s="134"/>
      <c r="U113" s="134"/>
      <c r="V113" s="134"/>
    </row>
    <row r="114" spans="1:2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34"/>
      <c r="P114" s="134"/>
      <c r="Q114" s="134"/>
      <c r="R114" s="134"/>
      <c r="S114" s="134"/>
      <c r="T114" s="134"/>
      <c r="U114" s="134"/>
      <c r="V114" s="134"/>
    </row>
    <row r="115" spans="1:2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34"/>
      <c r="P115" s="134"/>
      <c r="Q115" s="134"/>
      <c r="R115" s="134"/>
      <c r="S115" s="134"/>
      <c r="T115" s="134"/>
      <c r="U115" s="134"/>
      <c r="V115" s="134"/>
    </row>
    <row r="116" spans="1:2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34"/>
      <c r="P116" s="134"/>
      <c r="Q116" s="134"/>
      <c r="R116" s="134"/>
      <c r="S116" s="134"/>
      <c r="T116" s="134"/>
      <c r="U116" s="134"/>
      <c r="V116" s="134"/>
    </row>
    <row r="117" spans="1:2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34"/>
      <c r="P117" s="134"/>
      <c r="Q117" s="134"/>
      <c r="R117" s="134"/>
      <c r="S117" s="134"/>
      <c r="T117" s="134"/>
      <c r="U117" s="134"/>
      <c r="V117" s="134"/>
    </row>
    <row r="118" spans="1:2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34"/>
      <c r="P118" s="134"/>
      <c r="Q118" s="134"/>
      <c r="R118" s="134"/>
      <c r="S118" s="134"/>
      <c r="T118" s="134"/>
      <c r="U118" s="134"/>
      <c r="V118" s="134"/>
    </row>
    <row r="119" spans="1:2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34"/>
      <c r="P119" s="134"/>
      <c r="Q119" s="134"/>
      <c r="R119" s="134"/>
      <c r="S119" s="134"/>
      <c r="T119" s="134"/>
      <c r="U119" s="134"/>
      <c r="V119" s="134"/>
    </row>
    <row r="120" spans="1:2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34"/>
      <c r="P120" s="134"/>
      <c r="Q120" s="134"/>
      <c r="R120" s="134"/>
      <c r="S120" s="134"/>
      <c r="T120" s="134"/>
      <c r="U120" s="134"/>
      <c r="V120" s="134"/>
    </row>
    <row r="121" spans="1:2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34"/>
      <c r="P121" s="134"/>
      <c r="Q121" s="134"/>
      <c r="R121" s="134"/>
      <c r="S121" s="134"/>
      <c r="T121" s="134"/>
      <c r="U121" s="134"/>
      <c r="V121" s="134"/>
    </row>
    <row r="122" spans="1:2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34"/>
      <c r="P122" s="134"/>
      <c r="Q122" s="134"/>
      <c r="R122" s="134"/>
      <c r="S122" s="134"/>
      <c r="T122" s="134"/>
      <c r="U122" s="134"/>
      <c r="V122" s="134"/>
    </row>
    <row r="123" spans="1:2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34"/>
      <c r="P123" s="134"/>
      <c r="Q123" s="134"/>
      <c r="R123" s="134"/>
      <c r="S123" s="134"/>
      <c r="T123" s="134"/>
      <c r="U123" s="134"/>
      <c r="V123" s="134"/>
    </row>
    <row r="124" spans="1:2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34"/>
      <c r="P124" s="134"/>
      <c r="Q124" s="134"/>
      <c r="R124" s="134"/>
      <c r="S124" s="134"/>
      <c r="T124" s="134"/>
      <c r="U124" s="134"/>
      <c r="V124" s="134"/>
    </row>
    <row r="125" spans="1:2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34"/>
      <c r="P125" s="134"/>
      <c r="Q125" s="134"/>
      <c r="R125" s="134"/>
      <c r="S125" s="134"/>
      <c r="T125" s="134"/>
      <c r="U125" s="134"/>
      <c r="V125" s="134"/>
    </row>
    <row r="126" spans="1:2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34"/>
      <c r="P126" s="134"/>
      <c r="Q126" s="134"/>
      <c r="R126" s="134"/>
      <c r="S126" s="134"/>
      <c r="T126" s="134"/>
      <c r="U126" s="134"/>
      <c r="V126" s="134"/>
    </row>
    <row r="127" spans="1:2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34"/>
      <c r="P127" s="134"/>
      <c r="Q127" s="134"/>
      <c r="R127" s="134"/>
      <c r="S127" s="134"/>
      <c r="T127" s="134"/>
      <c r="U127" s="134"/>
      <c r="V127" s="134"/>
    </row>
    <row r="128" spans="1:2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34"/>
      <c r="P128" s="134"/>
      <c r="Q128" s="134"/>
      <c r="R128" s="134"/>
      <c r="S128" s="134"/>
      <c r="T128" s="134"/>
      <c r="U128" s="134"/>
      <c r="V128" s="134"/>
    </row>
    <row r="129" spans="1:2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34"/>
      <c r="P129" s="134"/>
      <c r="Q129" s="134"/>
      <c r="R129" s="134"/>
      <c r="S129" s="134"/>
      <c r="T129" s="134"/>
      <c r="U129" s="134"/>
      <c r="V129" s="134"/>
    </row>
    <row r="130" spans="1:2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34"/>
      <c r="P130" s="134"/>
      <c r="Q130" s="134"/>
      <c r="R130" s="134"/>
      <c r="S130" s="134"/>
      <c r="T130" s="134"/>
      <c r="U130" s="134"/>
      <c r="V130" s="134"/>
    </row>
    <row r="131" spans="1:2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34"/>
      <c r="P131" s="134"/>
      <c r="Q131" s="134"/>
      <c r="R131" s="134"/>
      <c r="S131" s="134"/>
      <c r="T131" s="134"/>
      <c r="U131" s="134"/>
      <c r="V131" s="134"/>
    </row>
    <row r="132" spans="1:2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34"/>
      <c r="P132" s="134"/>
      <c r="Q132" s="134"/>
      <c r="R132" s="134"/>
      <c r="S132" s="134"/>
      <c r="T132" s="134"/>
      <c r="U132" s="134"/>
      <c r="V132" s="134"/>
    </row>
    <row r="133" spans="1:2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34"/>
      <c r="P133" s="134"/>
      <c r="Q133" s="134"/>
      <c r="R133" s="134"/>
      <c r="S133" s="134"/>
      <c r="T133" s="134"/>
      <c r="U133" s="134"/>
      <c r="V133" s="134"/>
    </row>
    <row r="134" spans="1:2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34"/>
      <c r="P134" s="134"/>
      <c r="Q134" s="134"/>
      <c r="R134" s="134"/>
      <c r="S134" s="134"/>
      <c r="T134" s="134"/>
      <c r="U134" s="134"/>
      <c r="V134" s="134"/>
    </row>
    <row r="135" spans="1:2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34"/>
      <c r="P135" s="134"/>
      <c r="Q135" s="134"/>
      <c r="R135" s="134"/>
      <c r="S135" s="134"/>
      <c r="T135" s="134"/>
      <c r="U135" s="134"/>
      <c r="V135" s="134"/>
    </row>
    <row r="136" spans="1:2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34"/>
      <c r="P136" s="134"/>
      <c r="Q136" s="134"/>
      <c r="R136" s="134"/>
      <c r="S136" s="134"/>
      <c r="T136" s="134"/>
      <c r="U136" s="134"/>
      <c r="V136" s="134"/>
    </row>
    <row r="137" spans="1:2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34"/>
      <c r="P137" s="134"/>
      <c r="Q137" s="134"/>
      <c r="R137" s="134"/>
      <c r="S137" s="134"/>
      <c r="T137" s="134"/>
      <c r="U137" s="134"/>
      <c r="V137" s="134"/>
    </row>
    <row r="138" spans="1:2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34"/>
      <c r="P138" s="134"/>
      <c r="Q138" s="134"/>
      <c r="R138" s="134"/>
      <c r="S138" s="134"/>
      <c r="T138" s="134"/>
      <c r="U138" s="134"/>
      <c r="V138" s="134"/>
    </row>
    <row r="139" spans="1:2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34"/>
      <c r="P139" s="134"/>
      <c r="Q139" s="134"/>
      <c r="R139" s="134"/>
      <c r="S139" s="134"/>
      <c r="T139" s="134"/>
      <c r="U139" s="134"/>
      <c r="V139" s="134"/>
    </row>
    <row r="140" spans="1:2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34"/>
      <c r="P140" s="134"/>
      <c r="Q140" s="134"/>
      <c r="R140" s="134"/>
      <c r="S140" s="134"/>
      <c r="T140" s="134"/>
      <c r="U140" s="134"/>
      <c r="V140" s="134"/>
    </row>
    <row r="141" spans="1:2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34"/>
      <c r="P141" s="134"/>
      <c r="Q141" s="134"/>
      <c r="R141" s="134"/>
      <c r="S141" s="134"/>
      <c r="T141" s="134"/>
      <c r="U141" s="134"/>
      <c r="V141" s="134"/>
    </row>
    <row r="142" spans="1:2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34"/>
      <c r="P142" s="134"/>
      <c r="Q142" s="134"/>
      <c r="R142" s="134"/>
      <c r="S142" s="134"/>
      <c r="T142" s="134"/>
      <c r="U142" s="134"/>
      <c r="V142" s="134"/>
    </row>
    <row r="143" spans="1:2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34"/>
      <c r="P143" s="134"/>
      <c r="Q143" s="134"/>
      <c r="R143" s="134"/>
      <c r="S143" s="134"/>
      <c r="T143" s="134"/>
      <c r="U143" s="134"/>
      <c r="V143" s="134"/>
    </row>
    <row r="144" spans="1:2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34"/>
      <c r="P144" s="134"/>
      <c r="Q144" s="134"/>
      <c r="R144" s="134"/>
      <c r="S144" s="134"/>
      <c r="T144" s="134"/>
      <c r="U144" s="134"/>
      <c r="V144" s="134"/>
    </row>
    <row r="145" spans="1:2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34"/>
      <c r="P145" s="134"/>
      <c r="Q145" s="134"/>
      <c r="R145" s="134"/>
      <c r="S145" s="134"/>
      <c r="T145" s="134"/>
      <c r="U145" s="134"/>
      <c r="V145" s="134"/>
    </row>
    <row r="146" spans="1:2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34"/>
      <c r="P146" s="134"/>
      <c r="Q146" s="134"/>
      <c r="R146" s="134"/>
      <c r="S146" s="134"/>
      <c r="T146" s="134"/>
      <c r="U146" s="134"/>
      <c r="V146" s="134"/>
    </row>
    <row r="147" spans="1:2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34"/>
      <c r="P147" s="134"/>
      <c r="Q147" s="134"/>
      <c r="R147" s="134"/>
      <c r="S147" s="134"/>
      <c r="T147" s="134"/>
      <c r="U147" s="134"/>
      <c r="V147" s="134"/>
    </row>
    <row r="148" spans="1:2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34"/>
      <c r="P148" s="134"/>
      <c r="Q148" s="134"/>
      <c r="R148" s="134"/>
      <c r="S148" s="134"/>
      <c r="T148" s="134"/>
      <c r="U148" s="134"/>
      <c r="V148" s="134"/>
    </row>
    <row r="149" spans="1:2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34"/>
      <c r="P149" s="134"/>
      <c r="Q149" s="134"/>
      <c r="R149" s="134"/>
      <c r="S149" s="134"/>
      <c r="T149" s="134"/>
      <c r="U149" s="134"/>
      <c r="V149" s="134"/>
    </row>
    <row r="150" spans="1:2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34"/>
      <c r="P150" s="134"/>
      <c r="Q150" s="134"/>
      <c r="R150" s="134"/>
      <c r="S150" s="134"/>
      <c r="T150" s="134"/>
      <c r="U150" s="134"/>
      <c r="V150" s="134"/>
    </row>
    <row r="151" spans="1:2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34"/>
      <c r="P151" s="134"/>
      <c r="Q151" s="134"/>
      <c r="R151" s="134"/>
      <c r="S151" s="134"/>
      <c r="T151" s="134"/>
      <c r="U151" s="134"/>
      <c r="V151" s="134"/>
    </row>
    <row r="152" spans="1:2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34"/>
      <c r="P152" s="134"/>
      <c r="Q152" s="134"/>
      <c r="R152" s="134"/>
      <c r="S152" s="134"/>
      <c r="T152" s="134"/>
      <c r="U152" s="134"/>
      <c r="V152" s="134"/>
    </row>
    <row r="153" spans="1:2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34"/>
      <c r="P153" s="134"/>
      <c r="Q153" s="134"/>
      <c r="R153" s="134"/>
      <c r="S153" s="134"/>
      <c r="T153" s="134"/>
      <c r="U153" s="134"/>
      <c r="V153" s="134"/>
    </row>
    <row r="154" spans="1:2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34"/>
      <c r="P154" s="134"/>
      <c r="Q154" s="134"/>
      <c r="R154" s="134"/>
      <c r="S154" s="134"/>
      <c r="T154" s="134"/>
      <c r="U154" s="134"/>
      <c r="V154" s="134"/>
    </row>
    <row r="155" spans="1:2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34"/>
      <c r="P155" s="134"/>
      <c r="Q155" s="134"/>
      <c r="R155" s="134"/>
      <c r="S155" s="134"/>
      <c r="T155" s="134"/>
      <c r="U155" s="134"/>
      <c r="V155" s="134"/>
    </row>
    <row r="156" spans="1:2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34"/>
      <c r="P156" s="134"/>
      <c r="Q156" s="134"/>
      <c r="R156" s="134"/>
      <c r="S156" s="134"/>
      <c r="T156" s="134"/>
      <c r="U156" s="134"/>
      <c r="V156" s="134"/>
    </row>
    <row r="157" spans="1:2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34"/>
      <c r="P157" s="134"/>
      <c r="Q157" s="134"/>
      <c r="R157" s="134"/>
      <c r="S157" s="134"/>
      <c r="T157" s="134"/>
      <c r="U157" s="134"/>
      <c r="V157" s="134"/>
    </row>
    <row r="158" spans="1:2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34"/>
      <c r="P158" s="134"/>
      <c r="Q158" s="134"/>
      <c r="R158" s="134"/>
      <c r="S158" s="134"/>
      <c r="T158" s="134"/>
      <c r="U158" s="134"/>
      <c r="V158" s="134"/>
    </row>
    <row r="159" spans="1:2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34"/>
      <c r="P159" s="134"/>
      <c r="Q159" s="134"/>
      <c r="R159" s="134"/>
      <c r="S159" s="134"/>
      <c r="T159" s="134"/>
      <c r="U159" s="134"/>
      <c r="V159" s="134"/>
    </row>
    <row r="160" spans="1:2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34"/>
      <c r="P160" s="134"/>
      <c r="Q160" s="134"/>
      <c r="R160" s="134"/>
      <c r="S160" s="134"/>
      <c r="T160" s="134"/>
      <c r="U160" s="134"/>
      <c r="V160" s="134"/>
    </row>
    <row r="161" spans="1:2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34"/>
      <c r="P161" s="134"/>
      <c r="Q161" s="134"/>
      <c r="R161" s="134"/>
      <c r="S161" s="134"/>
      <c r="T161" s="134"/>
      <c r="U161" s="134"/>
      <c r="V161" s="134"/>
    </row>
    <row r="162" spans="1:2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34"/>
      <c r="P162" s="134"/>
      <c r="Q162" s="134"/>
      <c r="R162" s="134"/>
      <c r="S162" s="134"/>
      <c r="T162" s="134"/>
      <c r="U162" s="134"/>
      <c r="V162" s="134"/>
    </row>
    <row r="163" spans="1:2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34"/>
      <c r="P163" s="134"/>
      <c r="Q163" s="134"/>
      <c r="R163" s="134"/>
      <c r="S163" s="134"/>
      <c r="T163" s="134"/>
      <c r="U163" s="134"/>
      <c r="V163" s="134"/>
    </row>
    <row r="164" spans="1:2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34"/>
      <c r="P164" s="134"/>
      <c r="Q164" s="134"/>
      <c r="R164" s="134"/>
      <c r="S164" s="134"/>
      <c r="T164" s="134"/>
      <c r="U164" s="134"/>
      <c r="V164" s="134"/>
    </row>
    <row r="165" spans="1:2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34"/>
      <c r="P165" s="134"/>
      <c r="Q165" s="134"/>
      <c r="R165" s="134"/>
      <c r="S165" s="134"/>
      <c r="T165" s="134"/>
      <c r="U165" s="134"/>
      <c r="V165" s="134"/>
    </row>
    <row r="166" spans="1:2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34"/>
      <c r="P166" s="134"/>
      <c r="Q166" s="134"/>
      <c r="R166" s="134"/>
      <c r="S166" s="134"/>
      <c r="T166" s="134"/>
      <c r="U166" s="134"/>
      <c r="V166" s="134"/>
    </row>
    <row r="167" spans="1:2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34"/>
      <c r="P167" s="134"/>
      <c r="Q167" s="134"/>
      <c r="R167" s="134"/>
      <c r="S167" s="134"/>
      <c r="T167" s="134"/>
      <c r="U167" s="134"/>
      <c r="V167" s="134"/>
    </row>
    <row r="168" spans="1:2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34"/>
      <c r="P168" s="134"/>
      <c r="Q168" s="134"/>
      <c r="R168" s="134"/>
      <c r="S168" s="134"/>
      <c r="T168" s="134"/>
      <c r="U168" s="134"/>
      <c r="V168" s="134"/>
    </row>
    <row r="169" spans="1:2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34"/>
      <c r="P169" s="134"/>
      <c r="Q169" s="134"/>
      <c r="R169" s="134"/>
      <c r="S169" s="134"/>
      <c r="T169" s="134"/>
      <c r="U169" s="134"/>
      <c r="V169" s="134"/>
    </row>
    <row r="170" spans="1:2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34"/>
      <c r="P170" s="134"/>
      <c r="Q170" s="134"/>
      <c r="R170" s="134"/>
      <c r="S170" s="134"/>
      <c r="T170" s="134"/>
      <c r="U170" s="134"/>
      <c r="V170" s="134"/>
    </row>
    <row r="171" spans="1:2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34"/>
      <c r="P171" s="134"/>
      <c r="Q171" s="134"/>
      <c r="R171" s="134"/>
      <c r="S171" s="134"/>
      <c r="T171" s="134"/>
      <c r="U171" s="134"/>
      <c r="V171" s="134"/>
    </row>
    <row r="172" spans="1:2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34"/>
      <c r="P172" s="134"/>
      <c r="Q172" s="134"/>
      <c r="R172" s="134"/>
      <c r="S172" s="134"/>
      <c r="T172" s="134"/>
      <c r="U172" s="134"/>
      <c r="V172" s="134"/>
    </row>
    <row r="173" spans="1:2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34"/>
      <c r="P173" s="134"/>
      <c r="Q173" s="134"/>
      <c r="R173" s="134"/>
      <c r="S173" s="134"/>
      <c r="T173" s="134"/>
      <c r="U173" s="134"/>
      <c r="V173" s="134"/>
    </row>
    <row r="174" spans="1:2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34"/>
      <c r="P174" s="134"/>
      <c r="Q174" s="134"/>
      <c r="R174" s="134"/>
      <c r="S174" s="134"/>
      <c r="T174" s="134"/>
      <c r="U174" s="134"/>
      <c r="V174" s="134"/>
    </row>
    <row r="175" spans="1:2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34"/>
      <c r="P175" s="134"/>
      <c r="Q175" s="134"/>
      <c r="R175" s="134"/>
      <c r="S175" s="134"/>
      <c r="T175" s="134"/>
      <c r="U175" s="134"/>
      <c r="V175" s="134"/>
    </row>
    <row r="176" spans="1:2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134"/>
      <c r="P176" s="134"/>
      <c r="Q176" s="134"/>
      <c r="R176" s="134"/>
      <c r="S176" s="134"/>
      <c r="T176" s="134"/>
      <c r="U176" s="134"/>
      <c r="V176" s="134"/>
    </row>
    <row r="177" spans="1:2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134"/>
      <c r="P177" s="134"/>
      <c r="Q177" s="134"/>
      <c r="R177" s="134"/>
      <c r="S177" s="134"/>
      <c r="T177" s="134"/>
      <c r="U177" s="134"/>
      <c r="V177" s="134"/>
    </row>
    <row r="178" spans="1:2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134"/>
      <c r="P178" s="134"/>
      <c r="Q178" s="134"/>
      <c r="R178" s="134"/>
      <c r="S178" s="134"/>
      <c r="T178" s="134"/>
      <c r="U178" s="134"/>
      <c r="V178" s="134"/>
    </row>
    <row r="179" spans="1:2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134"/>
      <c r="P179" s="134"/>
      <c r="Q179" s="134"/>
      <c r="R179" s="134"/>
      <c r="S179" s="134"/>
      <c r="T179" s="134"/>
      <c r="U179" s="134"/>
      <c r="V179" s="134"/>
    </row>
    <row r="180" spans="1:2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134"/>
      <c r="P180" s="134"/>
      <c r="Q180" s="134"/>
      <c r="R180" s="134"/>
      <c r="S180" s="134"/>
      <c r="T180" s="134"/>
      <c r="U180" s="134"/>
      <c r="V180" s="134"/>
    </row>
    <row r="181" spans="1:2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34"/>
      <c r="P181" s="134"/>
      <c r="Q181" s="134"/>
      <c r="R181" s="134"/>
      <c r="S181" s="134"/>
      <c r="T181" s="134"/>
      <c r="U181" s="134"/>
      <c r="V181" s="134"/>
    </row>
    <row r="182" spans="1:2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34"/>
      <c r="P182" s="134"/>
      <c r="Q182" s="134"/>
      <c r="R182" s="134"/>
      <c r="S182" s="134"/>
      <c r="T182" s="134"/>
      <c r="U182" s="134"/>
      <c r="V182" s="134"/>
    </row>
    <row r="183" spans="1:2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34"/>
      <c r="P183" s="134"/>
      <c r="Q183" s="134"/>
      <c r="R183" s="134"/>
      <c r="S183" s="134"/>
      <c r="T183" s="134"/>
      <c r="U183" s="134"/>
      <c r="V183" s="134"/>
    </row>
    <row r="184" spans="1:2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34"/>
      <c r="P184" s="134"/>
      <c r="Q184" s="134"/>
      <c r="R184" s="134"/>
      <c r="S184" s="134"/>
      <c r="T184" s="134"/>
      <c r="U184" s="134"/>
      <c r="V184" s="134"/>
    </row>
    <row r="185" spans="1:2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34"/>
      <c r="P185" s="134"/>
      <c r="Q185" s="134"/>
      <c r="R185" s="134"/>
      <c r="S185" s="134"/>
      <c r="T185" s="134"/>
      <c r="U185" s="134"/>
      <c r="V185" s="134"/>
    </row>
    <row r="186" spans="1:2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34"/>
      <c r="P186" s="134"/>
      <c r="Q186" s="134"/>
      <c r="R186" s="134"/>
      <c r="S186" s="134"/>
      <c r="T186" s="134"/>
      <c r="U186" s="134"/>
      <c r="V186" s="134"/>
    </row>
    <row r="187" spans="1:2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34"/>
      <c r="P187" s="134"/>
      <c r="Q187" s="134"/>
      <c r="R187" s="134"/>
      <c r="S187" s="134"/>
      <c r="T187" s="134"/>
      <c r="U187" s="134"/>
      <c r="V187" s="134"/>
    </row>
    <row r="188" spans="1:2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34"/>
      <c r="P188" s="134"/>
      <c r="Q188" s="134"/>
      <c r="R188" s="134"/>
      <c r="S188" s="134"/>
      <c r="T188" s="134"/>
      <c r="U188" s="134"/>
      <c r="V188" s="134"/>
    </row>
    <row r="189" spans="1:2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34"/>
      <c r="P189" s="134"/>
      <c r="Q189" s="134"/>
      <c r="R189" s="134"/>
      <c r="S189" s="134"/>
      <c r="T189" s="134"/>
      <c r="U189" s="134"/>
      <c r="V189" s="134"/>
    </row>
    <row r="190" spans="1:2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34"/>
      <c r="P190" s="134"/>
      <c r="Q190" s="134"/>
      <c r="R190" s="134"/>
      <c r="S190" s="134"/>
      <c r="T190" s="134"/>
      <c r="U190" s="134"/>
      <c r="V190" s="134"/>
    </row>
    <row r="191" spans="1:2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34"/>
      <c r="P191" s="134"/>
      <c r="Q191" s="134"/>
      <c r="R191" s="134"/>
      <c r="S191" s="134"/>
      <c r="T191" s="134"/>
      <c r="U191" s="134"/>
      <c r="V191" s="134"/>
    </row>
    <row r="192" spans="1:2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34"/>
      <c r="P192" s="134"/>
      <c r="Q192" s="134"/>
      <c r="R192" s="134"/>
      <c r="S192" s="134"/>
      <c r="T192" s="134"/>
      <c r="U192" s="134"/>
      <c r="V192" s="134"/>
    </row>
    <row r="193" spans="1:2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34"/>
      <c r="P193" s="134"/>
      <c r="Q193" s="134"/>
      <c r="R193" s="134"/>
      <c r="S193" s="134"/>
      <c r="T193" s="134"/>
      <c r="U193" s="134"/>
      <c r="V193" s="134"/>
    </row>
    <row r="194" spans="1:2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34"/>
      <c r="P194" s="134"/>
      <c r="Q194" s="134"/>
      <c r="R194" s="134"/>
      <c r="S194" s="134"/>
      <c r="T194" s="134"/>
      <c r="U194" s="134"/>
      <c r="V194" s="134"/>
    </row>
    <row r="195" spans="1:2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34"/>
      <c r="P195" s="134"/>
      <c r="Q195" s="134"/>
      <c r="R195" s="134"/>
      <c r="S195" s="134"/>
      <c r="T195" s="134"/>
      <c r="U195" s="134"/>
      <c r="V195" s="134"/>
    </row>
    <row r="196" spans="1:2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34"/>
      <c r="P196" s="134"/>
      <c r="Q196" s="134"/>
      <c r="R196" s="134"/>
      <c r="S196" s="134"/>
      <c r="T196" s="134"/>
      <c r="U196" s="134"/>
      <c r="V196" s="134"/>
    </row>
    <row r="197" spans="1:2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34"/>
      <c r="P197" s="134"/>
      <c r="Q197" s="134"/>
      <c r="R197" s="134"/>
      <c r="S197" s="134"/>
      <c r="T197" s="134"/>
      <c r="U197" s="134"/>
      <c r="V197" s="134"/>
    </row>
    <row r="198" spans="1:2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34"/>
      <c r="P198" s="134"/>
      <c r="Q198" s="134"/>
      <c r="R198" s="134"/>
      <c r="S198" s="134"/>
      <c r="T198" s="134"/>
      <c r="U198" s="134"/>
      <c r="V198" s="134"/>
    </row>
    <row r="199" spans="1:2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34"/>
      <c r="P199" s="134"/>
      <c r="Q199" s="134"/>
      <c r="R199" s="134"/>
      <c r="S199" s="134"/>
      <c r="T199" s="134"/>
      <c r="U199" s="134"/>
      <c r="V199" s="134"/>
    </row>
    <row r="200" spans="1:2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134"/>
      <c r="P200" s="134"/>
      <c r="Q200" s="134"/>
      <c r="R200" s="134"/>
      <c r="S200" s="134"/>
      <c r="T200" s="134"/>
      <c r="U200" s="134"/>
      <c r="V200" s="134"/>
    </row>
    <row r="201" spans="1:2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134"/>
      <c r="P201" s="134"/>
      <c r="Q201" s="134"/>
      <c r="R201" s="134"/>
      <c r="S201" s="134"/>
      <c r="T201" s="134"/>
      <c r="U201" s="134"/>
      <c r="V201" s="134"/>
    </row>
    <row r="202" spans="1:2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134"/>
      <c r="P202" s="134"/>
      <c r="Q202" s="134"/>
      <c r="R202" s="134"/>
      <c r="S202" s="134"/>
      <c r="T202" s="134"/>
      <c r="U202" s="134"/>
      <c r="V202" s="134"/>
    </row>
    <row r="203" spans="1:2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134"/>
      <c r="P203" s="134"/>
      <c r="Q203" s="134"/>
      <c r="R203" s="134"/>
      <c r="S203" s="134"/>
      <c r="T203" s="134"/>
      <c r="U203" s="134"/>
      <c r="V203" s="134"/>
    </row>
    <row r="204" spans="1:2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34"/>
      <c r="P204" s="134"/>
      <c r="Q204" s="134"/>
      <c r="R204" s="134"/>
      <c r="S204" s="134"/>
      <c r="T204" s="134"/>
      <c r="U204" s="134"/>
      <c r="V204" s="134"/>
    </row>
    <row r="205" spans="1:2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134"/>
      <c r="P205" s="134"/>
      <c r="Q205" s="134"/>
      <c r="R205" s="134"/>
      <c r="S205" s="134"/>
      <c r="T205" s="134"/>
      <c r="U205" s="134"/>
      <c r="V205" s="134"/>
    </row>
    <row r="206" spans="1:2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134"/>
      <c r="P206" s="134"/>
      <c r="Q206" s="134"/>
      <c r="R206" s="134"/>
      <c r="S206" s="134"/>
      <c r="T206" s="134"/>
      <c r="U206" s="134"/>
      <c r="V206" s="134"/>
    </row>
    <row r="207" spans="1:2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134"/>
      <c r="P207" s="134"/>
      <c r="Q207" s="134"/>
      <c r="R207" s="134"/>
      <c r="S207" s="134"/>
      <c r="T207" s="134"/>
      <c r="U207" s="134"/>
      <c r="V207" s="134"/>
    </row>
    <row r="208" spans="1:2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134"/>
      <c r="P208" s="134"/>
      <c r="Q208" s="134"/>
      <c r="R208" s="134"/>
      <c r="S208" s="134"/>
      <c r="T208" s="134"/>
      <c r="U208" s="134"/>
      <c r="V208" s="134"/>
    </row>
    <row r="209" spans="1:2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34"/>
      <c r="P209" s="134"/>
      <c r="Q209" s="134"/>
      <c r="R209" s="134"/>
      <c r="S209" s="134"/>
      <c r="T209" s="134"/>
      <c r="U209" s="134"/>
      <c r="V209" s="134"/>
    </row>
    <row r="210" spans="1:2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134"/>
      <c r="P210" s="134"/>
      <c r="Q210" s="134"/>
      <c r="R210" s="134"/>
      <c r="S210" s="134"/>
      <c r="T210" s="134"/>
      <c r="U210" s="134"/>
      <c r="V210" s="134"/>
    </row>
    <row r="211" spans="1:2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134"/>
      <c r="P211" s="134"/>
      <c r="Q211" s="134"/>
      <c r="R211" s="134"/>
      <c r="S211" s="134"/>
      <c r="T211" s="134"/>
      <c r="U211" s="134"/>
      <c r="V211" s="134"/>
    </row>
    <row r="212" spans="1:2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134"/>
      <c r="P212" s="134"/>
      <c r="Q212" s="134"/>
      <c r="R212" s="134"/>
      <c r="S212" s="134"/>
      <c r="T212" s="134"/>
      <c r="U212" s="134"/>
      <c r="V212" s="134"/>
    </row>
    <row r="213" spans="1:2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34"/>
      <c r="P213" s="134"/>
      <c r="Q213" s="134"/>
      <c r="R213" s="134"/>
      <c r="S213" s="134"/>
      <c r="T213" s="134"/>
      <c r="U213" s="134"/>
      <c r="V213" s="134"/>
    </row>
    <row r="214" spans="1:2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34"/>
      <c r="P214" s="134"/>
      <c r="Q214" s="134"/>
      <c r="R214" s="134"/>
      <c r="S214" s="134"/>
      <c r="T214" s="134"/>
      <c r="U214" s="134"/>
      <c r="V214" s="134"/>
    </row>
    <row r="215" spans="1:2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134"/>
      <c r="P215" s="134"/>
      <c r="Q215" s="134"/>
      <c r="R215" s="134"/>
      <c r="S215" s="134"/>
      <c r="T215" s="134"/>
      <c r="U215" s="134"/>
      <c r="V215" s="134"/>
    </row>
    <row r="216" spans="1:2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34"/>
      <c r="P216" s="134"/>
      <c r="Q216" s="134"/>
      <c r="R216" s="134"/>
      <c r="S216" s="134"/>
      <c r="T216" s="134"/>
      <c r="U216" s="134"/>
      <c r="V216" s="134"/>
    </row>
    <row r="217" spans="1:2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34"/>
      <c r="P217" s="134"/>
      <c r="Q217" s="134"/>
      <c r="R217" s="134"/>
      <c r="S217" s="134"/>
      <c r="T217" s="134"/>
      <c r="U217" s="134"/>
      <c r="V217" s="134"/>
    </row>
    <row r="218" spans="1:2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34"/>
      <c r="P218" s="134"/>
      <c r="Q218" s="134"/>
      <c r="R218" s="134"/>
      <c r="S218" s="134"/>
      <c r="T218" s="134"/>
      <c r="U218" s="134"/>
      <c r="V218" s="134"/>
    </row>
    <row r="219" spans="1:2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34"/>
      <c r="P219" s="134"/>
      <c r="Q219" s="134"/>
      <c r="R219" s="134"/>
      <c r="S219" s="134"/>
      <c r="T219" s="134"/>
      <c r="U219" s="134"/>
      <c r="V219" s="134"/>
    </row>
    <row r="220" spans="1:2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34"/>
      <c r="P220" s="134"/>
      <c r="Q220" s="134"/>
      <c r="R220" s="134"/>
      <c r="S220" s="134"/>
      <c r="T220" s="134"/>
      <c r="U220" s="134"/>
      <c r="V220" s="134"/>
    </row>
    <row r="221" spans="1:2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34"/>
      <c r="P221" s="134"/>
      <c r="Q221" s="134"/>
      <c r="R221" s="134"/>
      <c r="S221" s="134"/>
      <c r="T221" s="134"/>
      <c r="U221" s="134"/>
      <c r="V221" s="134"/>
    </row>
    <row r="222" spans="1:2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34"/>
      <c r="P222" s="134"/>
      <c r="Q222" s="134"/>
      <c r="R222" s="134"/>
      <c r="S222" s="134"/>
      <c r="T222" s="134"/>
      <c r="U222" s="134"/>
      <c r="V222" s="134"/>
    </row>
    <row r="223" spans="1:2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34"/>
      <c r="P223" s="134"/>
      <c r="Q223" s="134"/>
      <c r="R223" s="134"/>
      <c r="S223" s="134"/>
      <c r="T223" s="134"/>
      <c r="U223" s="134"/>
      <c r="V223" s="134"/>
    </row>
    <row r="224" spans="1:2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34"/>
      <c r="P224" s="134"/>
      <c r="Q224" s="134"/>
      <c r="R224" s="134"/>
      <c r="S224" s="134"/>
      <c r="T224" s="134"/>
      <c r="U224" s="134"/>
      <c r="V224" s="134"/>
    </row>
    <row r="225" spans="1:2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34"/>
      <c r="P225" s="134"/>
      <c r="Q225" s="134"/>
      <c r="R225" s="134"/>
      <c r="S225" s="134"/>
      <c r="T225" s="134"/>
      <c r="U225" s="134"/>
      <c r="V225" s="134"/>
    </row>
    <row r="226" spans="1:2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34"/>
      <c r="P226" s="134"/>
      <c r="Q226" s="134"/>
      <c r="R226" s="134"/>
      <c r="S226" s="134"/>
      <c r="T226" s="134"/>
      <c r="U226" s="134"/>
      <c r="V226" s="134"/>
    </row>
    <row r="227" spans="1:2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34"/>
      <c r="P227" s="134"/>
      <c r="Q227" s="134"/>
      <c r="R227" s="134"/>
      <c r="S227" s="134"/>
      <c r="T227" s="134"/>
      <c r="U227" s="134"/>
      <c r="V227" s="134"/>
    </row>
    <row r="228" spans="1:2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34"/>
      <c r="P228" s="134"/>
      <c r="Q228" s="134"/>
      <c r="R228" s="134"/>
      <c r="S228" s="134"/>
      <c r="T228" s="134"/>
      <c r="U228" s="134"/>
      <c r="V228" s="134"/>
    </row>
    <row r="229" spans="1:2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34"/>
      <c r="P229" s="134"/>
      <c r="Q229" s="134"/>
      <c r="R229" s="134"/>
      <c r="S229" s="134"/>
      <c r="T229" s="134"/>
      <c r="U229" s="134"/>
      <c r="V229" s="134"/>
    </row>
    <row r="230" spans="1:2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34"/>
      <c r="P230" s="134"/>
      <c r="Q230" s="134"/>
      <c r="R230" s="134"/>
      <c r="S230" s="134"/>
      <c r="T230" s="134"/>
      <c r="U230" s="134"/>
      <c r="V230" s="134"/>
    </row>
    <row r="231" spans="1:2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34"/>
      <c r="P231" s="134"/>
      <c r="Q231" s="134"/>
      <c r="R231" s="134"/>
      <c r="S231" s="134"/>
      <c r="T231" s="134"/>
      <c r="U231" s="134"/>
      <c r="V231" s="134"/>
    </row>
    <row r="232" spans="1:2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34"/>
      <c r="P232" s="134"/>
      <c r="Q232" s="134"/>
      <c r="R232" s="134"/>
      <c r="S232" s="134"/>
      <c r="T232" s="134"/>
      <c r="U232" s="134"/>
      <c r="V232" s="134"/>
    </row>
    <row r="233" spans="1:2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34"/>
      <c r="P233" s="134"/>
      <c r="Q233" s="134"/>
      <c r="R233" s="134"/>
      <c r="S233" s="134"/>
      <c r="T233" s="134"/>
      <c r="U233" s="134"/>
      <c r="V233" s="134"/>
    </row>
    <row r="234" spans="1:2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34"/>
      <c r="P234" s="134"/>
      <c r="Q234" s="134"/>
      <c r="R234" s="134"/>
      <c r="S234" s="134"/>
      <c r="T234" s="134"/>
      <c r="U234" s="134"/>
      <c r="V234" s="134"/>
    </row>
    <row r="235" spans="1:2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34"/>
      <c r="P235" s="134"/>
      <c r="Q235" s="134"/>
      <c r="R235" s="134"/>
      <c r="S235" s="134"/>
      <c r="T235" s="134"/>
      <c r="U235" s="134"/>
      <c r="V235" s="134"/>
    </row>
    <row r="236" spans="1:2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34"/>
      <c r="P236" s="134"/>
      <c r="Q236" s="134"/>
      <c r="R236" s="134"/>
      <c r="S236" s="134"/>
      <c r="T236" s="134"/>
      <c r="U236" s="134"/>
      <c r="V236" s="134"/>
    </row>
    <row r="237" spans="1:2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34"/>
      <c r="P237" s="134"/>
      <c r="Q237" s="134"/>
      <c r="R237" s="134"/>
      <c r="S237" s="134"/>
      <c r="T237" s="134"/>
      <c r="U237" s="134"/>
      <c r="V237" s="134"/>
    </row>
    <row r="238" spans="1:2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34"/>
      <c r="P238" s="134"/>
      <c r="Q238" s="134"/>
      <c r="R238" s="134"/>
      <c r="S238" s="134"/>
      <c r="T238" s="134"/>
      <c r="U238" s="134"/>
      <c r="V238" s="134"/>
    </row>
    <row r="239" spans="1:2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34"/>
      <c r="P239" s="134"/>
      <c r="Q239" s="134"/>
      <c r="R239" s="134"/>
      <c r="S239" s="134"/>
      <c r="T239" s="134"/>
      <c r="U239" s="134"/>
      <c r="V239" s="134"/>
    </row>
    <row r="240" spans="1:2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34"/>
      <c r="P240" s="134"/>
      <c r="Q240" s="134"/>
      <c r="R240" s="134"/>
      <c r="S240" s="134"/>
      <c r="T240" s="134"/>
      <c r="U240" s="134"/>
      <c r="V240" s="134"/>
    </row>
    <row r="241" spans="1:2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134"/>
      <c r="P241" s="134"/>
      <c r="Q241" s="134"/>
      <c r="R241" s="134"/>
      <c r="S241" s="134"/>
      <c r="T241" s="134"/>
      <c r="U241" s="134"/>
      <c r="V241" s="134"/>
    </row>
    <row r="242" spans="1:2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134"/>
      <c r="P242" s="134"/>
      <c r="Q242" s="134"/>
      <c r="R242" s="134"/>
      <c r="S242" s="134"/>
      <c r="T242" s="134"/>
      <c r="U242" s="134"/>
      <c r="V242" s="134"/>
    </row>
    <row r="243" spans="1:2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134"/>
      <c r="P243" s="134"/>
      <c r="Q243" s="134"/>
      <c r="R243" s="134"/>
      <c r="S243" s="134"/>
      <c r="T243" s="134"/>
      <c r="U243" s="134"/>
      <c r="V243" s="134"/>
    </row>
    <row r="244" spans="1:2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134"/>
      <c r="P244" s="134"/>
      <c r="Q244" s="134"/>
      <c r="R244" s="134"/>
      <c r="S244" s="134"/>
      <c r="T244" s="134"/>
      <c r="U244" s="134"/>
      <c r="V244" s="134"/>
    </row>
    <row r="245" spans="1:2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134"/>
      <c r="P245" s="134"/>
      <c r="Q245" s="134"/>
      <c r="R245" s="134"/>
      <c r="S245" s="134"/>
      <c r="T245" s="134"/>
      <c r="U245" s="134"/>
      <c r="V245" s="134"/>
    </row>
    <row r="246" spans="1:2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134"/>
      <c r="P246" s="134"/>
      <c r="Q246" s="134"/>
      <c r="R246" s="134"/>
      <c r="S246" s="134"/>
      <c r="T246" s="134"/>
      <c r="U246" s="134"/>
      <c r="V246" s="134"/>
    </row>
    <row r="247" spans="1:2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134"/>
      <c r="P247" s="134"/>
      <c r="Q247" s="134"/>
      <c r="R247" s="134"/>
      <c r="S247" s="134"/>
      <c r="T247" s="134"/>
      <c r="U247" s="134"/>
      <c r="V247" s="134"/>
    </row>
    <row r="248" spans="1:2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134"/>
      <c r="P248" s="134"/>
      <c r="Q248" s="134"/>
      <c r="R248" s="134"/>
      <c r="S248" s="134"/>
      <c r="T248" s="134"/>
      <c r="U248" s="134"/>
      <c r="V248" s="134"/>
    </row>
    <row r="249" spans="1:2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134"/>
      <c r="P249" s="134"/>
      <c r="Q249" s="134"/>
      <c r="R249" s="134"/>
      <c r="S249" s="134"/>
      <c r="T249" s="134"/>
      <c r="U249" s="134"/>
      <c r="V249" s="134"/>
    </row>
    <row r="250" spans="1:2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134"/>
      <c r="P250" s="134"/>
      <c r="Q250" s="134"/>
      <c r="R250" s="134"/>
      <c r="S250" s="134"/>
      <c r="T250" s="134"/>
      <c r="U250" s="134"/>
      <c r="V250" s="134"/>
    </row>
    <row r="251" spans="1:2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134"/>
      <c r="P251" s="134"/>
      <c r="Q251" s="134"/>
      <c r="R251" s="134"/>
      <c r="S251" s="134"/>
      <c r="T251" s="134"/>
      <c r="U251" s="134"/>
      <c r="V251" s="134"/>
    </row>
    <row r="252" spans="1:2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134"/>
      <c r="P252" s="134"/>
      <c r="Q252" s="134"/>
      <c r="R252" s="134"/>
      <c r="S252" s="134"/>
      <c r="T252" s="134"/>
      <c r="U252" s="134"/>
      <c r="V252" s="134"/>
    </row>
    <row r="253" spans="1:2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134"/>
      <c r="P253" s="134"/>
      <c r="Q253" s="134"/>
      <c r="R253" s="134"/>
      <c r="S253" s="134"/>
      <c r="T253" s="134"/>
      <c r="U253" s="134"/>
      <c r="V253" s="134"/>
    </row>
    <row r="254" spans="1:2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134"/>
      <c r="P254" s="134"/>
      <c r="Q254" s="134"/>
      <c r="R254" s="134"/>
      <c r="S254" s="134"/>
      <c r="T254" s="134"/>
      <c r="U254" s="134"/>
      <c r="V254" s="134"/>
    </row>
    <row r="255" spans="1:2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134"/>
      <c r="P255" s="134"/>
      <c r="Q255" s="134"/>
      <c r="R255" s="134"/>
      <c r="S255" s="134"/>
      <c r="T255" s="134"/>
      <c r="U255" s="134"/>
      <c r="V255" s="134"/>
    </row>
    <row r="256" spans="1:2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134"/>
      <c r="P256" s="134"/>
      <c r="Q256" s="134"/>
      <c r="R256" s="134"/>
      <c r="S256" s="134"/>
      <c r="T256" s="134"/>
      <c r="U256" s="134"/>
      <c r="V256" s="134"/>
    </row>
    <row r="257" spans="1:2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134"/>
      <c r="P257" s="134"/>
      <c r="Q257" s="134"/>
      <c r="R257" s="134"/>
      <c r="S257" s="134"/>
      <c r="T257" s="134"/>
      <c r="U257" s="134"/>
      <c r="V257" s="134"/>
    </row>
    <row r="258" spans="1:2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134"/>
      <c r="P258" s="134"/>
      <c r="Q258" s="134"/>
      <c r="R258" s="134"/>
      <c r="S258" s="134"/>
      <c r="T258" s="134"/>
      <c r="U258" s="134"/>
      <c r="V258" s="134"/>
    </row>
    <row r="259" spans="1:2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134"/>
      <c r="P259" s="134"/>
      <c r="Q259" s="134"/>
      <c r="R259" s="134"/>
      <c r="S259" s="134"/>
      <c r="T259" s="134"/>
      <c r="U259" s="134"/>
      <c r="V259" s="134"/>
    </row>
    <row r="260" spans="1:2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134"/>
      <c r="P260" s="134"/>
      <c r="Q260" s="134"/>
      <c r="R260" s="134"/>
      <c r="S260" s="134"/>
      <c r="T260" s="134"/>
      <c r="U260" s="134"/>
      <c r="V260" s="134"/>
    </row>
    <row r="261" spans="1:2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134"/>
      <c r="P261" s="134"/>
      <c r="Q261" s="134"/>
      <c r="R261" s="134"/>
      <c r="S261" s="134"/>
      <c r="T261" s="134"/>
      <c r="U261" s="134"/>
      <c r="V261" s="134"/>
    </row>
    <row r="262" spans="1:2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134"/>
      <c r="P262" s="134"/>
      <c r="Q262" s="134"/>
      <c r="R262" s="134"/>
      <c r="S262" s="134"/>
      <c r="T262" s="134"/>
      <c r="U262" s="134"/>
      <c r="V262" s="134"/>
    </row>
    <row r="263" spans="1:2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34"/>
      <c r="P263" s="134"/>
      <c r="Q263" s="134"/>
      <c r="R263" s="134"/>
      <c r="S263" s="134"/>
      <c r="T263" s="134"/>
      <c r="U263" s="134"/>
      <c r="V263" s="134"/>
    </row>
    <row r="264" spans="1:2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34"/>
      <c r="P264" s="134"/>
      <c r="Q264" s="134"/>
      <c r="R264" s="134"/>
      <c r="S264" s="134"/>
      <c r="T264" s="134"/>
      <c r="U264" s="134"/>
      <c r="V264" s="134"/>
    </row>
    <row r="265" spans="1:2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134"/>
      <c r="P265" s="134"/>
      <c r="Q265" s="134"/>
      <c r="R265" s="134"/>
      <c r="S265" s="134"/>
      <c r="T265" s="134"/>
      <c r="U265" s="134"/>
      <c r="V265" s="134"/>
    </row>
    <row r="266" spans="1:2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34"/>
      <c r="P266" s="134"/>
      <c r="Q266" s="134"/>
      <c r="R266" s="134"/>
      <c r="S266" s="134"/>
      <c r="T266" s="134"/>
      <c r="U266" s="134"/>
      <c r="V266" s="134"/>
    </row>
    <row r="267" spans="1:2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34"/>
      <c r="P267" s="134"/>
      <c r="Q267" s="134"/>
      <c r="R267" s="134"/>
      <c r="S267" s="134"/>
      <c r="T267" s="134"/>
      <c r="U267" s="134"/>
      <c r="V267" s="134"/>
    </row>
    <row r="268" spans="1:2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34"/>
      <c r="P268" s="134"/>
      <c r="Q268" s="134"/>
      <c r="R268" s="134"/>
      <c r="S268" s="134"/>
      <c r="T268" s="134"/>
      <c r="U268" s="134"/>
      <c r="V268" s="134"/>
    </row>
    <row r="269" spans="1:2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34"/>
      <c r="P269" s="134"/>
      <c r="Q269" s="134"/>
      <c r="R269" s="134"/>
      <c r="S269" s="134"/>
      <c r="T269" s="134"/>
      <c r="U269" s="134"/>
      <c r="V269" s="134"/>
    </row>
    <row r="270" spans="1:2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34"/>
      <c r="P270" s="134"/>
      <c r="Q270" s="134"/>
      <c r="R270" s="134"/>
      <c r="S270" s="134"/>
      <c r="T270" s="134"/>
      <c r="U270" s="134"/>
      <c r="V270" s="134"/>
    </row>
    <row r="271" spans="1:2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34"/>
      <c r="P271" s="134"/>
      <c r="Q271" s="134"/>
      <c r="R271" s="134"/>
      <c r="S271" s="134"/>
      <c r="T271" s="134"/>
      <c r="U271" s="134"/>
      <c r="V271" s="134"/>
    </row>
    <row r="272" spans="1:2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34"/>
      <c r="P272" s="134"/>
      <c r="Q272" s="134"/>
      <c r="R272" s="134"/>
      <c r="S272" s="134"/>
      <c r="T272" s="134"/>
      <c r="U272" s="134"/>
      <c r="V272" s="134"/>
    </row>
    <row r="273" spans="1:2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34"/>
      <c r="P273" s="134"/>
      <c r="Q273" s="134"/>
      <c r="R273" s="134"/>
      <c r="S273" s="134"/>
      <c r="T273" s="134"/>
      <c r="U273" s="134"/>
      <c r="V273" s="134"/>
    </row>
    <row r="274" spans="1:2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34"/>
      <c r="P274" s="134"/>
      <c r="Q274" s="134"/>
      <c r="R274" s="134"/>
      <c r="S274" s="134"/>
      <c r="T274" s="134"/>
      <c r="U274" s="134"/>
      <c r="V274" s="134"/>
    </row>
    <row r="275" spans="1:2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34"/>
      <c r="P275" s="134"/>
      <c r="Q275" s="134"/>
      <c r="R275" s="134"/>
      <c r="S275" s="134"/>
      <c r="T275" s="134"/>
      <c r="U275" s="134"/>
      <c r="V275" s="134"/>
    </row>
    <row r="276" spans="1:2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34"/>
      <c r="P276" s="134"/>
      <c r="Q276" s="134"/>
      <c r="R276" s="134"/>
      <c r="S276" s="134"/>
      <c r="T276" s="134"/>
      <c r="U276" s="134"/>
      <c r="V276" s="134"/>
    </row>
    <row r="277" spans="1:2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34"/>
      <c r="P277" s="134"/>
      <c r="Q277" s="134"/>
      <c r="R277" s="134"/>
      <c r="S277" s="134"/>
      <c r="T277" s="134"/>
      <c r="U277" s="134"/>
      <c r="V277" s="134"/>
    </row>
    <row r="278" spans="1:2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34"/>
      <c r="P278" s="134"/>
      <c r="Q278" s="134"/>
      <c r="R278" s="134"/>
      <c r="S278" s="134"/>
      <c r="T278" s="134"/>
      <c r="U278" s="134"/>
      <c r="V278" s="134"/>
    </row>
    <row r="279" spans="1:2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134"/>
      <c r="P279" s="134"/>
      <c r="Q279" s="134"/>
      <c r="R279" s="134"/>
      <c r="S279" s="134"/>
      <c r="T279" s="134"/>
      <c r="U279" s="134"/>
      <c r="V279" s="134"/>
    </row>
    <row r="280" spans="1:2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134"/>
      <c r="P280" s="134"/>
      <c r="Q280" s="134"/>
      <c r="R280" s="134"/>
      <c r="S280" s="134"/>
      <c r="T280" s="134"/>
      <c r="U280" s="134"/>
      <c r="V280" s="134"/>
    </row>
    <row r="281" spans="1:2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134"/>
      <c r="P281" s="134"/>
      <c r="Q281" s="134"/>
      <c r="R281" s="134"/>
      <c r="S281" s="134"/>
      <c r="T281" s="134"/>
      <c r="U281" s="134"/>
      <c r="V281" s="134"/>
    </row>
    <row r="282" spans="1:2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134"/>
      <c r="P282" s="134"/>
      <c r="Q282" s="134"/>
      <c r="R282" s="134"/>
      <c r="S282" s="134"/>
      <c r="T282" s="134"/>
      <c r="U282" s="134"/>
      <c r="V282" s="134"/>
    </row>
    <row r="283" spans="1:2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134"/>
      <c r="P283" s="134"/>
      <c r="Q283" s="134"/>
      <c r="R283" s="134"/>
      <c r="S283" s="134"/>
      <c r="T283" s="134"/>
      <c r="U283" s="134"/>
      <c r="V283" s="134"/>
    </row>
    <row r="284" spans="1:2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134"/>
      <c r="P284" s="134"/>
      <c r="Q284" s="134"/>
      <c r="R284" s="134"/>
      <c r="S284" s="134"/>
      <c r="T284" s="134"/>
      <c r="U284" s="134"/>
      <c r="V284" s="134"/>
    </row>
    <row r="285" spans="1:2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134"/>
      <c r="P285" s="134"/>
      <c r="Q285" s="134"/>
      <c r="R285" s="134"/>
      <c r="S285" s="134"/>
      <c r="T285" s="134"/>
      <c r="U285" s="134"/>
      <c r="V285" s="134"/>
    </row>
    <row r="286" spans="1:2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134"/>
      <c r="P286" s="134"/>
      <c r="Q286" s="134"/>
      <c r="R286" s="134"/>
      <c r="S286" s="134"/>
      <c r="T286" s="134"/>
      <c r="U286" s="134"/>
      <c r="V286" s="134"/>
    </row>
    <row r="287" spans="1:2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134"/>
      <c r="P287" s="134"/>
      <c r="Q287" s="134"/>
      <c r="R287" s="134"/>
      <c r="S287" s="134"/>
      <c r="T287" s="134"/>
      <c r="U287" s="134"/>
      <c r="V287" s="134"/>
    </row>
    <row r="288" spans="1:2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134"/>
      <c r="P288" s="134"/>
      <c r="Q288" s="134"/>
      <c r="R288" s="134"/>
      <c r="S288" s="134"/>
      <c r="T288" s="134"/>
      <c r="U288" s="134"/>
      <c r="V288" s="134"/>
    </row>
    <row r="289" spans="1:2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134"/>
      <c r="P289" s="134"/>
      <c r="Q289" s="134"/>
      <c r="R289" s="134"/>
      <c r="S289" s="134"/>
      <c r="T289" s="134"/>
      <c r="U289" s="134"/>
      <c r="V289" s="134"/>
    </row>
    <row r="290" spans="1:2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134"/>
      <c r="P290" s="134"/>
      <c r="Q290" s="134"/>
      <c r="R290" s="134"/>
      <c r="S290" s="134"/>
      <c r="T290" s="134"/>
      <c r="U290" s="134"/>
      <c r="V290" s="134"/>
    </row>
    <row r="291" spans="1:2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134"/>
      <c r="P291" s="134"/>
      <c r="Q291" s="134"/>
      <c r="R291" s="134"/>
      <c r="S291" s="134"/>
      <c r="T291" s="134"/>
      <c r="U291" s="134"/>
      <c r="V291" s="134"/>
    </row>
    <row r="292" spans="1:2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134"/>
      <c r="P292" s="134"/>
      <c r="Q292" s="134"/>
      <c r="R292" s="134"/>
      <c r="S292" s="134"/>
      <c r="T292" s="134"/>
      <c r="U292" s="134"/>
      <c r="V292" s="134"/>
    </row>
    <row r="293" spans="1:2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134"/>
      <c r="P293" s="134"/>
      <c r="Q293" s="134"/>
      <c r="R293" s="134"/>
      <c r="S293" s="134"/>
      <c r="T293" s="134"/>
      <c r="U293" s="134"/>
      <c r="V293" s="134"/>
    </row>
    <row r="294" spans="1:2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134"/>
      <c r="P294" s="134"/>
      <c r="Q294" s="134"/>
      <c r="R294" s="134"/>
      <c r="S294" s="134"/>
      <c r="T294" s="134"/>
      <c r="U294" s="134"/>
      <c r="V294" s="134"/>
    </row>
    <row r="295" spans="1:2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134"/>
      <c r="P295" s="134"/>
      <c r="Q295" s="134"/>
      <c r="R295" s="134"/>
      <c r="S295" s="134"/>
      <c r="T295" s="134"/>
      <c r="U295" s="134"/>
      <c r="V295" s="134"/>
    </row>
    <row r="296" spans="1:2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134"/>
      <c r="P296" s="134"/>
      <c r="Q296" s="134"/>
      <c r="R296" s="134"/>
      <c r="S296" s="134"/>
      <c r="T296" s="134"/>
      <c r="U296" s="134"/>
      <c r="V296" s="134"/>
    </row>
    <row r="297" spans="1:2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134"/>
      <c r="P297" s="134"/>
      <c r="Q297" s="134"/>
      <c r="R297" s="134"/>
      <c r="S297" s="134"/>
      <c r="T297" s="134"/>
      <c r="U297" s="134"/>
      <c r="V297" s="134"/>
    </row>
    <row r="298" spans="1:2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134"/>
      <c r="P298" s="134"/>
      <c r="Q298" s="134"/>
      <c r="R298" s="134"/>
      <c r="S298" s="134"/>
      <c r="T298" s="134"/>
      <c r="U298" s="134"/>
      <c r="V298" s="134"/>
    </row>
    <row r="299" spans="1:2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134"/>
      <c r="P299" s="134"/>
      <c r="Q299" s="134"/>
      <c r="R299" s="134"/>
      <c r="S299" s="134"/>
      <c r="T299" s="134"/>
      <c r="U299" s="134"/>
      <c r="V299" s="134"/>
    </row>
    <row r="300" spans="1:2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134"/>
      <c r="P300" s="134"/>
      <c r="Q300" s="134"/>
      <c r="R300" s="134"/>
      <c r="S300" s="134"/>
      <c r="T300" s="134"/>
      <c r="U300" s="134"/>
      <c r="V300" s="134"/>
    </row>
    <row r="301" spans="1:2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134"/>
      <c r="P301" s="134"/>
      <c r="Q301" s="134"/>
      <c r="R301" s="134"/>
      <c r="S301" s="134"/>
      <c r="T301" s="134"/>
      <c r="U301" s="134"/>
      <c r="V301" s="134"/>
    </row>
    <row r="302" spans="1:2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134"/>
      <c r="P302" s="134"/>
      <c r="Q302" s="134"/>
      <c r="R302" s="134"/>
      <c r="S302" s="134"/>
      <c r="T302" s="134"/>
      <c r="U302" s="134"/>
      <c r="V302" s="134"/>
    </row>
    <row r="303" spans="1:2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134"/>
      <c r="P303" s="134"/>
      <c r="Q303" s="134"/>
      <c r="R303" s="134"/>
      <c r="S303" s="134"/>
      <c r="T303" s="134"/>
      <c r="U303" s="134"/>
      <c r="V303" s="134"/>
    </row>
    <row r="304" spans="1:2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34"/>
      <c r="P304" s="134"/>
      <c r="Q304" s="134"/>
      <c r="R304" s="134"/>
      <c r="S304" s="134"/>
      <c r="T304" s="134"/>
      <c r="U304" s="134"/>
      <c r="V304" s="134"/>
    </row>
    <row r="305" spans="1:2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34"/>
      <c r="P305" s="134"/>
      <c r="Q305" s="134"/>
      <c r="R305" s="134"/>
      <c r="S305" s="134"/>
      <c r="T305" s="134"/>
      <c r="U305" s="134"/>
      <c r="V305" s="134"/>
    </row>
    <row r="306" spans="1:2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134"/>
      <c r="P306" s="134"/>
      <c r="Q306" s="134"/>
      <c r="R306" s="134"/>
      <c r="S306" s="134"/>
      <c r="T306" s="134"/>
      <c r="U306" s="134"/>
      <c r="V306" s="134"/>
    </row>
    <row r="307" spans="1:2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34"/>
      <c r="P307" s="134"/>
      <c r="Q307" s="134"/>
      <c r="R307" s="134"/>
      <c r="S307" s="134"/>
      <c r="T307" s="134"/>
      <c r="U307" s="134"/>
      <c r="V307" s="134"/>
    </row>
    <row r="308" spans="1:2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34"/>
      <c r="P308" s="134"/>
      <c r="Q308" s="134"/>
      <c r="R308" s="134"/>
      <c r="S308" s="134"/>
      <c r="T308" s="134"/>
      <c r="U308" s="134"/>
      <c r="V308" s="134"/>
    </row>
    <row r="309" spans="1:2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34"/>
      <c r="P309" s="134"/>
      <c r="Q309" s="134"/>
      <c r="R309" s="134"/>
      <c r="S309" s="134"/>
      <c r="T309" s="134"/>
      <c r="U309" s="134"/>
      <c r="V309" s="134"/>
    </row>
    <row r="310" spans="1:2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34"/>
      <c r="P310" s="134"/>
      <c r="Q310" s="134"/>
      <c r="R310" s="134"/>
      <c r="S310" s="134"/>
      <c r="T310" s="134"/>
      <c r="U310" s="134"/>
      <c r="V310" s="134"/>
    </row>
    <row r="311" spans="1:2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34"/>
      <c r="P311" s="134"/>
      <c r="Q311" s="134"/>
      <c r="R311" s="134"/>
      <c r="S311" s="134"/>
      <c r="T311" s="134"/>
      <c r="U311" s="134"/>
      <c r="V311" s="134"/>
    </row>
    <row r="312" spans="1:2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34"/>
      <c r="P312" s="134"/>
      <c r="Q312" s="134"/>
      <c r="R312" s="134"/>
      <c r="S312" s="134"/>
      <c r="T312" s="134"/>
      <c r="U312" s="134"/>
      <c r="V312" s="134"/>
    </row>
    <row r="313" spans="1:2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34"/>
      <c r="P313" s="134"/>
      <c r="Q313" s="134"/>
      <c r="R313" s="134"/>
      <c r="S313" s="134"/>
      <c r="T313" s="134"/>
      <c r="U313" s="134"/>
      <c r="V313" s="134"/>
    </row>
    <row r="314" spans="1:2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34"/>
      <c r="P314" s="134"/>
      <c r="Q314" s="134"/>
      <c r="R314" s="134"/>
      <c r="S314" s="134"/>
      <c r="T314" s="134"/>
      <c r="U314" s="134"/>
      <c r="V314" s="134"/>
    </row>
    <row r="315" spans="1:2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34"/>
      <c r="P315" s="134"/>
      <c r="Q315" s="134"/>
      <c r="R315" s="134"/>
      <c r="S315" s="134"/>
      <c r="T315" s="134"/>
      <c r="U315" s="134"/>
      <c r="V315" s="134"/>
    </row>
    <row r="316" spans="1:2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34"/>
      <c r="P316" s="134"/>
      <c r="Q316" s="134"/>
      <c r="R316" s="134"/>
      <c r="S316" s="134"/>
      <c r="T316" s="134"/>
      <c r="U316" s="134"/>
      <c r="V316" s="134"/>
    </row>
    <row r="317" spans="1:2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34"/>
      <c r="P317" s="134"/>
      <c r="Q317" s="134"/>
      <c r="R317" s="134"/>
      <c r="S317" s="134"/>
      <c r="T317" s="134"/>
      <c r="U317" s="134"/>
      <c r="V317" s="134"/>
    </row>
    <row r="318" spans="1:2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34"/>
      <c r="P318" s="134"/>
      <c r="Q318" s="134"/>
      <c r="R318" s="134"/>
      <c r="S318" s="134"/>
      <c r="T318" s="134"/>
      <c r="U318" s="134"/>
      <c r="V318" s="134"/>
    </row>
    <row r="319" spans="1:2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34"/>
      <c r="P319" s="134"/>
      <c r="Q319" s="134"/>
      <c r="R319" s="134"/>
      <c r="S319" s="134"/>
      <c r="T319" s="134"/>
      <c r="U319" s="134"/>
      <c r="V319" s="134"/>
    </row>
    <row r="320" spans="1:2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34"/>
      <c r="P320" s="134"/>
      <c r="Q320" s="134"/>
      <c r="R320" s="134"/>
      <c r="S320" s="134"/>
      <c r="T320" s="134"/>
      <c r="U320" s="134"/>
      <c r="V320" s="134"/>
    </row>
    <row r="321" spans="1:2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34"/>
      <c r="P321" s="134"/>
      <c r="Q321" s="134"/>
      <c r="R321" s="134"/>
      <c r="S321" s="134"/>
      <c r="T321" s="134"/>
      <c r="U321" s="134"/>
      <c r="V321" s="134"/>
    </row>
    <row r="322" spans="1:2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34"/>
      <c r="P322" s="134"/>
      <c r="Q322" s="134"/>
      <c r="R322" s="134"/>
      <c r="S322" s="134"/>
      <c r="T322" s="134"/>
      <c r="U322" s="134"/>
      <c r="V322" s="134"/>
    </row>
    <row r="323" spans="1:2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134"/>
      <c r="P323" s="134"/>
      <c r="Q323" s="134"/>
      <c r="R323" s="134"/>
      <c r="S323" s="134"/>
      <c r="T323" s="134"/>
      <c r="U323" s="134"/>
      <c r="V323" s="134"/>
    </row>
    <row r="324" spans="1:2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134"/>
      <c r="P324" s="134"/>
      <c r="Q324" s="134"/>
      <c r="R324" s="134"/>
      <c r="S324" s="134"/>
      <c r="T324" s="134"/>
      <c r="U324" s="134"/>
      <c r="V324" s="134"/>
    </row>
    <row r="325" spans="1:2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134"/>
      <c r="P325" s="134"/>
      <c r="Q325" s="134"/>
      <c r="R325" s="134"/>
      <c r="S325" s="134"/>
      <c r="T325" s="134"/>
      <c r="U325" s="134"/>
      <c r="V325" s="134"/>
    </row>
    <row r="326" spans="1:2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134"/>
      <c r="P326" s="134"/>
      <c r="Q326" s="134"/>
      <c r="R326" s="134"/>
      <c r="S326" s="134"/>
      <c r="T326" s="134"/>
      <c r="U326" s="134"/>
      <c r="V326" s="134"/>
    </row>
    <row r="327" spans="1:2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134"/>
      <c r="P327" s="134"/>
      <c r="Q327" s="134"/>
      <c r="R327" s="134"/>
      <c r="S327" s="134"/>
      <c r="T327" s="134"/>
      <c r="U327" s="134"/>
      <c r="V327" s="134"/>
    </row>
    <row r="328" spans="1:2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134"/>
      <c r="P328" s="134"/>
      <c r="Q328" s="134"/>
      <c r="R328" s="134"/>
      <c r="S328" s="134"/>
      <c r="T328" s="134"/>
      <c r="U328" s="134"/>
      <c r="V328" s="134"/>
    </row>
    <row r="329" spans="1:2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134"/>
      <c r="P329" s="134"/>
      <c r="Q329" s="134"/>
      <c r="R329" s="134"/>
      <c r="S329" s="134"/>
      <c r="T329" s="134"/>
      <c r="U329" s="134"/>
      <c r="V329" s="134"/>
    </row>
    <row r="330" spans="1:2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134"/>
      <c r="P330" s="134"/>
      <c r="Q330" s="134"/>
      <c r="R330" s="134"/>
      <c r="S330" s="134"/>
      <c r="T330" s="134"/>
      <c r="U330" s="134"/>
      <c r="V330" s="134"/>
    </row>
    <row r="331" spans="1:2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134"/>
      <c r="P331" s="134"/>
      <c r="Q331" s="134"/>
      <c r="R331" s="134"/>
      <c r="S331" s="134"/>
      <c r="T331" s="134"/>
      <c r="U331" s="134"/>
      <c r="V331" s="134"/>
    </row>
    <row r="332" spans="1:2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134"/>
      <c r="P332" s="134"/>
      <c r="Q332" s="134"/>
      <c r="R332" s="134"/>
      <c r="S332" s="134"/>
      <c r="T332" s="134"/>
      <c r="U332" s="134"/>
      <c r="V332" s="134"/>
    </row>
    <row r="333" spans="1:2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134"/>
      <c r="P333" s="134"/>
      <c r="Q333" s="134"/>
      <c r="R333" s="134"/>
      <c r="S333" s="134"/>
      <c r="T333" s="134"/>
      <c r="U333" s="134"/>
      <c r="V333" s="134"/>
    </row>
    <row r="334" spans="1:2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134"/>
      <c r="P334" s="134"/>
      <c r="Q334" s="134"/>
      <c r="R334" s="134"/>
      <c r="S334" s="134"/>
      <c r="T334" s="134"/>
      <c r="U334" s="134"/>
      <c r="V334" s="134"/>
    </row>
    <row r="335" spans="1:2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134"/>
      <c r="P335" s="134"/>
      <c r="Q335" s="134"/>
      <c r="R335" s="134"/>
      <c r="S335" s="134"/>
      <c r="T335" s="134"/>
      <c r="U335" s="134"/>
      <c r="V335" s="134"/>
    </row>
    <row r="336" spans="1:2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134"/>
      <c r="P336" s="134"/>
      <c r="Q336" s="134"/>
      <c r="R336" s="134"/>
      <c r="S336" s="134"/>
      <c r="T336" s="134"/>
      <c r="U336" s="134"/>
      <c r="V336" s="134"/>
    </row>
    <row r="337" spans="1:2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134"/>
      <c r="P337" s="134"/>
      <c r="Q337" s="134"/>
      <c r="R337" s="134"/>
      <c r="S337" s="134"/>
      <c r="T337" s="134"/>
      <c r="U337" s="134"/>
      <c r="V337" s="134"/>
    </row>
    <row r="338" spans="1:2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134"/>
      <c r="P338" s="134"/>
      <c r="Q338" s="134"/>
      <c r="R338" s="134"/>
      <c r="S338" s="134"/>
      <c r="T338" s="134"/>
      <c r="U338" s="134"/>
      <c r="V338" s="134"/>
    </row>
    <row r="339" spans="1:2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134"/>
      <c r="P339" s="134"/>
      <c r="Q339" s="134"/>
      <c r="R339" s="134"/>
      <c r="S339" s="134"/>
      <c r="T339" s="134"/>
      <c r="U339" s="134"/>
      <c r="V339" s="134"/>
    </row>
    <row r="340" spans="1:2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134"/>
      <c r="P340" s="134"/>
      <c r="Q340" s="134"/>
      <c r="R340" s="134"/>
      <c r="S340" s="134"/>
      <c r="T340" s="134"/>
      <c r="U340" s="134"/>
      <c r="V340" s="134"/>
    </row>
    <row r="341" spans="1:2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134"/>
      <c r="P341" s="134"/>
      <c r="Q341" s="134"/>
      <c r="R341" s="134"/>
      <c r="S341" s="134"/>
      <c r="T341" s="134"/>
      <c r="U341" s="134"/>
      <c r="V341" s="134"/>
    </row>
    <row r="342" spans="1:2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134"/>
      <c r="P342" s="134"/>
      <c r="Q342" s="134"/>
      <c r="R342" s="134"/>
      <c r="S342" s="134"/>
      <c r="T342" s="134"/>
      <c r="U342" s="134"/>
      <c r="V342" s="134"/>
    </row>
    <row r="343" spans="1:2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34"/>
      <c r="P343" s="134"/>
      <c r="Q343" s="134"/>
      <c r="R343" s="134"/>
      <c r="S343" s="134"/>
      <c r="T343" s="134"/>
      <c r="U343" s="134"/>
      <c r="V343" s="134"/>
    </row>
    <row r="344" spans="1:2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134"/>
      <c r="P344" s="134"/>
      <c r="Q344" s="134"/>
      <c r="R344" s="134"/>
      <c r="S344" s="134"/>
      <c r="T344" s="134"/>
      <c r="U344" s="134"/>
      <c r="V344" s="134"/>
    </row>
    <row r="345" spans="1:2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34"/>
      <c r="P345" s="134"/>
      <c r="Q345" s="134"/>
      <c r="R345" s="134"/>
      <c r="S345" s="134"/>
      <c r="T345" s="134"/>
      <c r="U345" s="134"/>
      <c r="V345" s="134"/>
    </row>
    <row r="346" spans="1:2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34"/>
      <c r="P346" s="134"/>
      <c r="Q346" s="134"/>
      <c r="R346" s="134"/>
      <c r="S346" s="134"/>
      <c r="T346" s="134"/>
      <c r="U346" s="134"/>
      <c r="V346" s="134"/>
    </row>
    <row r="347" spans="1:2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134"/>
      <c r="P347" s="134"/>
      <c r="Q347" s="134"/>
      <c r="R347" s="134"/>
      <c r="S347" s="134"/>
      <c r="T347" s="134"/>
      <c r="U347" s="134"/>
      <c r="V347" s="134"/>
    </row>
    <row r="348" spans="1:2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34"/>
      <c r="P348" s="134"/>
      <c r="Q348" s="134"/>
      <c r="R348" s="134"/>
      <c r="S348" s="134"/>
      <c r="T348" s="134"/>
      <c r="U348" s="134"/>
      <c r="V348" s="134"/>
    </row>
    <row r="349" spans="1:2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34"/>
      <c r="P349" s="134"/>
      <c r="Q349" s="134"/>
      <c r="R349" s="134"/>
      <c r="S349" s="134"/>
      <c r="T349" s="134"/>
      <c r="U349" s="134"/>
      <c r="V349" s="134"/>
    </row>
    <row r="350" spans="1:2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34"/>
      <c r="P350" s="134"/>
      <c r="Q350" s="134"/>
      <c r="R350" s="134"/>
      <c r="S350" s="134"/>
      <c r="T350" s="134"/>
      <c r="U350" s="134"/>
      <c r="V350" s="134"/>
    </row>
    <row r="351" spans="1:2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34"/>
      <c r="P351" s="134"/>
      <c r="Q351" s="134"/>
      <c r="R351" s="134"/>
      <c r="S351" s="134"/>
      <c r="T351" s="134"/>
      <c r="U351" s="134"/>
      <c r="V351" s="134"/>
    </row>
    <row r="352" spans="1:2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34"/>
      <c r="P352" s="134"/>
      <c r="Q352" s="134"/>
      <c r="R352" s="134"/>
      <c r="S352" s="134"/>
      <c r="T352" s="134"/>
      <c r="U352" s="134"/>
      <c r="V352" s="134"/>
    </row>
    <row r="353" spans="1:2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34"/>
      <c r="P353" s="134"/>
      <c r="Q353" s="134"/>
      <c r="R353" s="134"/>
      <c r="S353" s="134"/>
      <c r="T353" s="134"/>
      <c r="U353" s="134"/>
      <c r="V353" s="134"/>
    </row>
    <row r="354" spans="1:2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34"/>
      <c r="P354" s="134"/>
      <c r="Q354" s="134"/>
      <c r="R354" s="134"/>
      <c r="S354" s="134"/>
      <c r="T354" s="134"/>
      <c r="U354" s="134"/>
      <c r="V354" s="134"/>
    </row>
    <row r="355" spans="1:2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34"/>
      <c r="P355" s="134"/>
      <c r="Q355" s="134"/>
      <c r="R355" s="134"/>
      <c r="S355" s="134"/>
      <c r="T355" s="134"/>
      <c r="U355" s="134"/>
      <c r="V355" s="134"/>
    </row>
    <row r="356" spans="1:2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34"/>
      <c r="P356" s="134"/>
      <c r="Q356" s="134"/>
      <c r="R356" s="134"/>
      <c r="S356" s="134"/>
      <c r="T356" s="134"/>
      <c r="U356" s="134"/>
      <c r="V356" s="134"/>
    </row>
    <row r="357" spans="1:2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34"/>
      <c r="P357" s="134"/>
      <c r="Q357" s="134"/>
      <c r="R357" s="134"/>
      <c r="S357" s="134"/>
      <c r="T357" s="134"/>
      <c r="U357" s="134"/>
      <c r="V357" s="134"/>
    </row>
    <row r="358" spans="1:2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34"/>
      <c r="P358" s="134"/>
      <c r="Q358" s="134"/>
      <c r="R358" s="134"/>
      <c r="S358" s="134"/>
      <c r="T358" s="134"/>
      <c r="U358" s="134"/>
      <c r="V358" s="134"/>
    </row>
    <row r="359" spans="1:2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34"/>
      <c r="P359" s="134"/>
      <c r="Q359" s="134"/>
      <c r="R359" s="134"/>
      <c r="S359" s="134"/>
      <c r="T359" s="134"/>
      <c r="U359" s="134"/>
      <c r="V359" s="134"/>
    </row>
    <row r="360" spans="1:2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34"/>
      <c r="P360" s="134"/>
      <c r="Q360" s="134"/>
      <c r="R360" s="134"/>
      <c r="S360" s="134"/>
      <c r="T360" s="134"/>
      <c r="U360" s="134"/>
      <c r="V360" s="134"/>
    </row>
    <row r="361" spans="1:2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134"/>
      <c r="P361" s="134"/>
      <c r="Q361" s="134"/>
      <c r="R361" s="134"/>
      <c r="S361" s="134"/>
      <c r="T361" s="134"/>
      <c r="U361" s="134"/>
      <c r="V361" s="134"/>
    </row>
    <row r="362" spans="1:2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134"/>
      <c r="P362" s="134"/>
      <c r="Q362" s="134"/>
      <c r="R362" s="134"/>
      <c r="S362" s="134"/>
      <c r="T362" s="134"/>
      <c r="U362" s="134"/>
      <c r="V362" s="134"/>
    </row>
    <row r="363" spans="1:2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134"/>
      <c r="P363" s="134"/>
      <c r="Q363" s="134"/>
      <c r="R363" s="134"/>
      <c r="S363" s="134"/>
      <c r="T363" s="134"/>
      <c r="U363" s="134"/>
      <c r="V363" s="134"/>
    </row>
    <row r="364" spans="1:2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134"/>
      <c r="P364" s="134"/>
      <c r="Q364" s="134"/>
      <c r="R364" s="134"/>
      <c r="S364" s="134"/>
      <c r="T364" s="134"/>
      <c r="U364" s="134"/>
      <c r="V364" s="134"/>
    </row>
    <row r="365" spans="1:2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134"/>
      <c r="P365" s="134"/>
      <c r="Q365" s="134"/>
      <c r="R365" s="134"/>
      <c r="S365" s="134"/>
      <c r="T365" s="134"/>
      <c r="U365" s="134"/>
      <c r="V365" s="134"/>
    </row>
    <row r="366" spans="1:2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34"/>
      <c r="P366" s="134"/>
      <c r="Q366" s="134"/>
      <c r="R366" s="134"/>
      <c r="S366" s="134"/>
      <c r="T366" s="134"/>
      <c r="U366" s="134"/>
      <c r="V366" s="134"/>
    </row>
    <row r="367" spans="1:2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134"/>
      <c r="P367" s="134"/>
      <c r="Q367" s="134"/>
      <c r="R367" s="134"/>
      <c r="S367" s="134"/>
      <c r="T367" s="134"/>
      <c r="U367" s="134"/>
      <c r="V367" s="134"/>
    </row>
    <row r="368" spans="1:2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134"/>
      <c r="P368" s="134"/>
      <c r="Q368" s="134"/>
      <c r="R368" s="134"/>
      <c r="S368" s="134"/>
      <c r="T368" s="134"/>
      <c r="U368" s="134"/>
      <c r="V368" s="134"/>
    </row>
    <row r="369" spans="1:2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134"/>
      <c r="P369" s="134"/>
      <c r="Q369" s="134"/>
      <c r="R369" s="134"/>
      <c r="S369" s="134"/>
      <c r="T369" s="134"/>
      <c r="U369" s="134"/>
      <c r="V369" s="134"/>
    </row>
    <row r="370" spans="1:2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134"/>
      <c r="P370" s="134"/>
      <c r="Q370" s="134"/>
      <c r="R370" s="134"/>
      <c r="S370" s="134"/>
      <c r="T370" s="134"/>
      <c r="U370" s="134"/>
      <c r="V370" s="134"/>
    </row>
    <row r="371" spans="1:2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134"/>
      <c r="P371" s="134"/>
      <c r="Q371" s="134"/>
      <c r="R371" s="134"/>
      <c r="S371" s="134"/>
      <c r="T371" s="134"/>
      <c r="U371" s="134"/>
      <c r="V371" s="134"/>
    </row>
    <row r="372" spans="1:2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134"/>
      <c r="P372" s="134"/>
      <c r="Q372" s="134"/>
      <c r="R372" s="134"/>
      <c r="S372" s="134"/>
      <c r="T372" s="134"/>
      <c r="U372" s="134"/>
      <c r="V372" s="134"/>
    </row>
    <row r="373" spans="1:2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134"/>
      <c r="P373" s="134"/>
      <c r="Q373" s="134"/>
      <c r="R373" s="134"/>
      <c r="S373" s="134"/>
      <c r="T373" s="134"/>
      <c r="U373" s="134"/>
      <c r="V373" s="134"/>
    </row>
    <row r="374" spans="1:2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134"/>
      <c r="P374" s="134"/>
      <c r="Q374" s="134"/>
      <c r="R374" s="134"/>
      <c r="S374" s="134"/>
      <c r="T374" s="134"/>
      <c r="U374" s="134"/>
      <c r="V374" s="134"/>
    </row>
    <row r="375" spans="1:2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134"/>
      <c r="P375" s="134"/>
      <c r="Q375" s="134"/>
      <c r="R375" s="134"/>
      <c r="S375" s="134"/>
      <c r="T375" s="134"/>
      <c r="U375" s="134"/>
      <c r="V375" s="134"/>
    </row>
    <row r="376" spans="1:2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134"/>
      <c r="P376" s="134"/>
      <c r="Q376" s="134"/>
      <c r="R376" s="134"/>
      <c r="S376" s="134"/>
      <c r="T376" s="134"/>
      <c r="U376" s="134"/>
      <c r="V376" s="134"/>
    </row>
    <row r="377" spans="1:2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134"/>
      <c r="P377" s="134"/>
      <c r="Q377" s="134"/>
      <c r="R377" s="134"/>
      <c r="S377" s="134"/>
      <c r="T377" s="134"/>
      <c r="U377" s="134"/>
      <c r="V377" s="134"/>
    </row>
    <row r="378" spans="1:2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134"/>
      <c r="P378" s="134"/>
      <c r="Q378" s="134"/>
      <c r="R378" s="134"/>
      <c r="S378" s="134"/>
      <c r="T378" s="134"/>
      <c r="U378" s="134"/>
      <c r="V378" s="134"/>
    </row>
    <row r="379" spans="1:2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134"/>
      <c r="P379" s="134"/>
      <c r="Q379" s="134"/>
      <c r="R379" s="134"/>
      <c r="S379" s="134"/>
      <c r="T379" s="134"/>
      <c r="U379" s="134"/>
      <c r="V379" s="134"/>
    </row>
    <row r="380" spans="1:2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134"/>
      <c r="P380" s="134"/>
      <c r="Q380" s="134"/>
      <c r="R380" s="134"/>
      <c r="S380" s="134"/>
      <c r="T380" s="134"/>
      <c r="U380" s="134"/>
      <c r="V380" s="134"/>
    </row>
    <row r="381" spans="1:2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134"/>
      <c r="P381" s="134"/>
      <c r="Q381" s="134"/>
      <c r="R381" s="134"/>
      <c r="S381" s="134"/>
      <c r="T381" s="134"/>
      <c r="U381" s="134"/>
      <c r="V381" s="134"/>
    </row>
    <row r="382" spans="1:2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134"/>
      <c r="P382" s="134"/>
      <c r="Q382" s="134"/>
      <c r="R382" s="134"/>
      <c r="S382" s="134"/>
      <c r="T382" s="134"/>
      <c r="U382" s="134"/>
      <c r="V382" s="134"/>
    </row>
    <row r="383" spans="1:2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134"/>
      <c r="P383" s="134"/>
      <c r="Q383" s="134"/>
      <c r="R383" s="134"/>
      <c r="S383" s="134"/>
      <c r="T383" s="134"/>
      <c r="U383" s="134"/>
      <c r="V383" s="134"/>
    </row>
    <row r="384" spans="1:2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134"/>
      <c r="P384" s="134"/>
      <c r="Q384" s="134"/>
      <c r="R384" s="134"/>
      <c r="S384" s="134"/>
      <c r="T384" s="134"/>
      <c r="U384" s="134"/>
      <c r="V384" s="134"/>
    </row>
    <row r="385" spans="1:2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134"/>
      <c r="P385" s="134"/>
      <c r="Q385" s="134"/>
      <c r="R385" s="134"/>
      <c r="S385" s="134"/>
      <c r="T385" s="134"/>
      <c r="U385" s="134"/>
      <c r="V385" s="134"/>
    </row>
    <row r="386" spans="1:2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34"/>
      <c r="P386" s="134"/>
      <c r="Q386" s="134"/>
      <c r="R386" s="134"/>
      <c r="S386" s="134"/>
      <c r="T386" s="134"/>
      <c r="U386" s="134"/>
      <c r="V386" s="134"/>
    </row>
    <row r="387" spans="1:2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34"/>
      <c r="P387" s="134"/>
      <c r="Q387" s="134"/>
      <c r="R387" s="134"/>
      <c r="S387" s="134"/>
      <c r="T387" s="134"/>
      <c r="U387" s="134"/>
      <c r="V387" s="134"/>
    </row>
    <row r="388" spans="1:2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134"/>
      <c r="P388" s="134"/>
      <c r="Q388" s="134"/>
      <c r="R388" s="134"/>
      <c r="S388" s="134"/>
      <c r="T388" s="134"/>
      <c r="U388" s="134"/>
      <c r="V388" s="134"/>
    </row>
    <row r="389" spans="1:2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34"/>
      <c r="P389" s="134"/>
      <c r="Q389" s="134"/>
      <c r="R389" s="134"/>
      <c r="S389" s="134"/>
      <c r="T389" s="134"/>
      <c r="U389" s="134"/>
      <c r="V389" s="134"/>
    </row>
    <row r="390" spans="1:2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34"/>
      <c r="P390" s="134"/>
      <c r="Q390" s="134"/>
      <c r="R390" s="134"/>
      <c r="S390" s="134"/>
      <c r="T390" s="134"/>
      <c r="U390" s="134"/>
      <c r="V390" s="134"/>
    </row>
    <row r="391" spans="1:2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34"/>
      <c r="P391" s="134"/>
      <c r="Q391" s="134"/>
      <c r="R391" s="134"/>
      <c r="S391" s="134"/>
      <c r="T391" s="134"/>
      <c r="U391" s="134"/>
      <c r="V391" s="134"/>
    </row>
    <row r="392" spans="1:2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34"/>
      <c r="P392" s="134"/>
      <c r="Q392" s="134"/>
      <c r="R392" s="134"/>
      <c r="S392" s="134"/>
      <c r="T392" s="134"/>
      <c r="U392" s="134"/>
      <c r="V392" s="134"/>
    </row>
    <row r="393" spans="1:2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34"/>
      <c r="P393" s="134"/>
      <c r="Q393" s="134"/>
      <c r="R393" s="134"/>
      <c r="S393" s="134"/>
      <c r="T393" s="134"/>
      <c r="U393" s="134"/>
      <c r="V393" s="134"/>
    </row>
    <row r="394" spans="1:2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34"/>
      <c r="P394" s="134"/>
      <c r="Q394" s="134"/>
      <c r="R394" s="134"/>
      <c r="S394" s="134"/>
      <c r="T394" s="134"/>
      <c r="U394" s="134"/>
      <c r="V394" s="134"/>
    </row>
    <row r="395" spans="1:2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34"/>
      <c r="P395" s="134"/>
      <c r="Q395" s="134"/>
      <c r="R395" s="134"/>
      <c r="S395" s="134"/>
      <c r="T395" s="134"/>
      <c r="U395" s="134"/>
      <c r="V395" s="134"/>
    </row>
    <row r="396" spans="1:2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34"/>
      <c r="P396" s="134"/>
      <c r="Q396" s="134"/>
      <c r="R396" s="134"/>
      <c r="S396" s="134"/>
      <c r="T396" s="134"/>
      <c r="U396" s="134"/>
      <c r="V396" s="134"/>
    </row>
    <row r="397" spans="1:2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34"/>
      <c r="P397" s="134"/>
      <c r="Q397" s="134"/>
      <c r="R397" s="134"/>
      <c r="S397" s="134"/>
      <c r="T397" s="134"/>
      <c r="U397" s="134"/>
      <c r="V397" s="134"/>
    </row>
    <row r="398" spans="1:2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34"/>
      <c r="P398" s="134"/>
      <c r="Q398" s="134"/>
      <c r="R398" s="134"/>
      <c r="S398" s="134"/>
      <c r="T398" s="134"/>
      <c r="U398" s="134"/>
      <c r="V398" s="134"/>
    </row>
    <row r="399" spans="1:2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34"/>
      <c r="P399" s="134"/>
      <c r="Q399" s="134"/>
      <c r="R399" s="134"/>
      <c r="S399" s="134"/>
      <c r="T399" s="134"/>
      <c r="U399" s="134"/>
      <c r="V399" s="134"/>
    </row>
  </sheetData>
  <sheetProtection/>
  <mergeCells count="68">
    <mergeCell ref="A3:N3"/>
    <mergeCell ref="D50:N50"/>
    <mergeCell ref="C45:N45"/>
    <mergeCell ref="C48:N48"/>
    <mergeCell ref="A37:B37"/>
    <mergeCell ref="A38:B38"/>
    <mergeCell ref="C38:N38"/>
    <mergeCell ref="A44:B44"/>
    <mergeCell ref="A41:B41"/>
    <mergeCell ref="A40:B40"/>
    <mergeCell ref="A53:A54"/>
    <mergeCell ref="B53:B54"/>
    <mergeCell ref="A52:I52"/>
    <mergeCell ref="G53:I53"/>
    <mergeCell ref="C53:C54"/>
    <mergeCell ref="D53:D54"/>
    <mergeCell ref="E53:E54"/>
    <mergeCell ref="F53:F54"/>
    <mergeCell ref="A39:B39"/>
    <mergeCell ref="A47:B47"/>
    <mergeCell ref="A42:B42"/>
    <mergeCell ref="A45:B45"/>
    <mergeCell ref="A46:B46"/>
    <mergeCell ref="A43:B43"/>
    <mergeCell ref="A33:B34"/>
    <mergeCell ref="A35:B35"/>
    <mergeCell ref="D33:D34"/>
    <mergeCell ref="C36:H36"/>
    <mergeCell ref="A36:B36"/>
    <mergeCell ref="C33:C34"/>
    <mergeCell ref="C35:H35"/>
    <mergeCell ref="E33:E34"/>
    <mergeCell ref="F33:F34"/>
    <mergeCell ref="K1:N1"/>
    <mergeCell ref="H8:H9"/>
    <mergeCell ref="A6:A9"/>
    <mergeCell ref="B6:B9"/>
    <mergeCell ref="I7:N7"/>
    <mergeCell ref="K8:L8"/>
    <mergeCell ref="C6:C9"/>
    <mergeCell ref="F6:H7"/>
    <mergeCell ref="F8:F9"/>
    <mergeCell ref="A4:N4"/>
    <mergeCell ref="G8:G9"/>
    <mergeCell ref="D46:N46"/>
    <mergeCell ref="I35:J35"/>
    <mergeCell ref="D6:D9"/>
    <mergeCell ref="I36:J36"/>
    <mergeCell ref="I6:L6"/>
    <mergeCell ref="E6:E9"/>
    <mergeCell ref="M36:N36"/>
    <mergeCell ref="K35:L35"/>
    <mergeCell ref="K36:L36"/>
    <mergeCell ref="M6:N6"/>
    <mergeCell ref="D39:N39"/>
    <mergeCell ref="D42:N42"/>
    <mergeCell ref="M35:N35"/>
    <mergeCell ref="M34:N34"/>
    <mergeCell ref="K34:L34"/>
    <mergeCell ref="I34:J34"/>
    <mergeCell ref="M8:N8"/>
    <mergeCell ref="I8:J8"/>
    <mergeCell ref="D47:N47"/>
    <mergeCell ref="D49:N49"/>
    <mergeCell ref="D40:N40"/>
    <mergeCell ref="D41:N41"/>
    <mergeCell ref="D43:N43"/>
    <mergeCell ref="D44:N44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8" r:id="rId1"/>
  <rowBreaks count="1" manualBreakCount="1">
    <brk id="65" max="13" man="1"/>
  </rowBreaks>
  <colBreaks count="1" manualBreakCount="1">
    <brk id="14" min="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Bogdał</dc:creator>
  <cp:keywords/>
  <dc:description/>
  <cp:lastModifiedBy>Użytkownik systemu Windows</cp:lastModifiedBy>
  <cp:lastPrinted>2016-09-12T21:06:29Z</cp:lastPrinted>
  <dcterms:created xsi:type="dcterms:W3CDTF">2011-02-16T11:26:40Z</dcterms:created>
  <dcterms:modified xsi:type="dcterms:W3CDTF">2016-10-06T10:23:39Z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